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ivotTables/pivotTable1.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ivotTables/pivotTable2.xml" ContentType="application/vnd.openxmlformats-officedocument.spreadsheetml.pivotTable+xml"/>
  <Override PartName="/xl/comments4.xml" ContentType="application/vnd.openxmlformats-officedocument.spreadsheetml.comments+xml"/>
  <Override PartName="/xl/threadedComments/threadedComment4.xml" ContentType="application/vnd.ms-excel.threadedcomments+xml"/>
  <Override PartName="/xl/pivotTables/pivotTable3.xml" ContentType="application/vnd.openxmlformats-officedocument.spreadsheetml.pivotTable+xml"/>
  <Override PartName="/xl/drawings/drawing13.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USERS\EC\CGillham\Projects\Aerosol Duster petition\Contract\Deliverables\CPSC Web Clearance\"/>
    </mc:Choice>
  </mc:AlternateContent>
  <xr:revisionPtr revIDLastSave="0" documentId="8_{9411D361-79D1-4BE6-90D9-3F08BB65B1D0}" xr6:coauthVersionLast="47" xr6:coauthVersionMax="47" xr10:uidLastSave="{00000000-0000-0000-0000-000000000000}"/>
  <bookViews>
    <workbookView xWindow="-120" yWindow="-120" windowWidth="29040" windowHeight="15840" tabRatio="810" xr2:uid="{00000000-000D-0000-FFFF-FFFF00000000}"/>
  </bookViews>
  <sheets>
    <sheet name="Home" sheetId="66" r:id="rId1"/>
    <sheet name="SOW" sheetId="67" r:id="rId2"/>
    <sheet name="Retailer List" sheetId="68" r:id="rId3"/>
    <sheet name="Analysis Database" sheetId="69" r:id="rId4"/>
    <sheet name="Instore - Product Database" sheetId="41" r:id="rId5"/>
    <sheet name="Online - Product Database" sheetId="24" r:id="rId6"/>
    <sheet name="Select Markets (BOPIS) Database" sheetId="51" r:id="rId7"/>
    <sheet name="Supplier Database" sheetId="38" r:id="rId8"/>
    <sheet name="Pivot3 Suppliers" sheetId="57" state="hidden" r:id="rId9"/>
    <sheet name="Product Substitutes Database" sheetId="40" r:id="rId10"/>
    <sheet name="Trade Interview Deliverable" sheetId="65" r:id="rId11"/>
    <sheet name="Read Me" sheetId="44" state="hidden" r:id="rId12"/>
    <sheet name="Definitions" sheetId="45" r:id="rId13"/>
    <sheet name="Warning Placement Diagram" sheetId="43" r:id="rId14"/>
    <sheet name="AllProds-Updated 062023" sheetId="55" r:id="rId15"/>
    <sheet name="AllProds-PIVOT" sheetId="61" state="hidden" r:id="rId16"/>
    <sheet name="Supplemental Cities" sheetId="48" state="hidden" r:id="rId17"/>
    <sheet name="Pivot2 BRAND SHARES &amp; BITTERANT" sheetId="62" state="hidden" r:id="rId18"/>
    <sheet name="All - Products" sheetId="52" state="hidden" r:id="rId19"/>
    <sheet name="PIVOTS" sheetId="54" state="hidden" r:id="rId20"/>
  </sheets>
  <externalReferences>
    <externalReference r:id="rId21"/>
  </externalReferences>
  <definedNames>
    <definedName name="_Example" localSheetId="3" hidden="1">[1]Variables!$B$1</definedName>
    <definedName name="_Example" hidden="1">[1]Variables!$B$1</definedName>
    <definedName name="_xlnm._FilterDatabase" localSheetId="18" hidden="1">'All - Products'!$B$6:$AB$461</definedName>
    <definedName name="_xlnm._FilterDatabase" localSheetId="14" hidden="1">'AllProds-Updated 062023'!$B$4:$X$364</definedName>
    <definedName name="_xlnm._FilterDatabase" localSheetId="3" hidden="1">'Analysis Database'!$B$15:$F$15</definedName>
    <definedName name="_xlnm._FilterDatabase" localSheetId="4" hidden="1">'Instore - Product Database'!$B$7:$AP$61</definedName>
    <definedName name="_xlnm._FilterDatabase" localSheetId="5" hidden="1">'Online - Product Database'!$B$7:$AF$223</definedName>
    <definedName name="_xlnm._FilterDatabase" localSheetId="9" hidden="1">'Product Substitutes Database'!$B$7:$Q$59</definedName>
    <definedName name="_xlnm._FilterDatabase" localSheetId="2" hidden="1">'Retailer List'!$B$7:$M$114</definedName>
    <definedName name="_xlnm._FilterDatabase" localSheetId="6" hidden="1">'Select Markets (BOPIS) Database'!$B$7:$AF$137</definedName>
    <definedName name="_xlnm._FilterDatabase" localSheetId="7" hidden="1">'Supplier Database'!$B$7:$AD$131</definedName>
    <definedName name="_xlnm._FilterDatabase" localSheetId="10" hidden="1">'Trade Interview Deliverable'!$B$6:$I$175</definedName>
    <definedName name="_Look" localSheetId="3" hidden="1">[1]Variables!$B$4</definedName>
    <definedName name="_Look" hidden="1">[1]Variables!$B$4</definedName>
    <definedName name="_Order1" hidden="1">0</definedName>
    <definedName name="_Series" localSheetId="3" hidden="1">[1]Variables!$B$3</definedName>
    <definedName name="_Series" hidden="1">[1]Variables!$B$3</definedName>
    <definedName name="_Shading" localSheetId="3" hidden="1">[1]Variables!$B$2</definedName>
    <definedName name="_Shading" hidden="1">[1]Variables!$B$2</definedName>
    <definedName name="DATA_01" localSheetId="18" hidden="1">#REF!</definedName>
    <definedName name="DATA_01" localSheetId="3" hidden="1">#REF!</definedName>
    <definedName name="DATA_01" localSheetId="0" hidden="1">#REF!</definedName>
    <definedName name="DATA_01" localSheetId="10" hidden="1">#REF!</definedName>
    <definedName name="DATA_01" hidden="1">#REF!</definedName>
    <definedName name="DATA_02" localSheetId="18" hidden="1">#REF!</definedName>
    <definedName name="DATA_02" localSheetId="3" hidden="1">#REF!</definedName>
    <definedName name="DATA_02" localSheetId="0" hidden="1">#REF!</definedName>
    <definedName name="DATA_02" localSheetId="10" hidden="1">#REF!</definedName>
    <definedName name="DATA_02" hidden="1">#REF!</definedName>
    <definedName name="DATA_03" localSheetId="18" hidden="1">#REF!</definedName>
    <definedName name="DATA_03" localSheetId="3" hidden="1">#REF!</definedName>
    <definedName name="DATA_03" localSheetId="0" hidden="1">#REF!</definedName>
    <definedName name="DATA_03" localSheetId="10" hidden="1">#REF!</definedName>
    <definedName name="DATA_03" hidden="1">#REF!</definedName>
    <definedName name="DATA_04" localSheetId="18" hidden="1">#REF!</definedName>
    <definedName name="DATA_04" localSheetId="3" hidden="1">#REF!</definedName>
    <definedName name="DATA_04" localSheetId="0" hidden="1">#REF!</definedName>
    <definedName name="DATA_04" localSheetId="10" hidden="1">#REF!</definedName>
    <definedName name="DATA_04" hidden="1">#REF!</definedName>
    <definedName name="DATA_05" localSheetId="18" hidden="1">#REF!</definedName>
    <definedName name="DATA_05" localSheetId="3" hidden="1">#REF!</definedName>
    <definedName name="DATA_05" localSheetId="0" hidden="1">#REF!</definedName>
    <definedName name="DATA_05" localSheetId="10" hidden="1">#REF!</definedName>
    <definedName name="DATA_05" hidden="1">#REF!</definedName>
    <definedName name="DATA_06" localSheetId="18" hidden="1">#REF!</definedName>
    <definedName name="DATA_06" localSheetId="3" hidden="1">#REF!</definedName>
    <definedName name="DATA_06" localSheetId="0" hidden="1">#REF!</definedName>
    <definedName name="DATA_06" localSheetId="10" hidden="1">#REF!</definedName>
    <definedName name="DATA_06" hidden="1">#REF!</definedName>
    <definedName name="DATA_07" localSheetId="18" hidden="1">#REF!</definedName>
    <definedName name="DATA_07" localSheetId="3" hidden="1">#REF!</definedName>
    <definedName name="DATA_07" localSheetId="0" hidden="1">#REF!</definedName>
    <definedName name="DATA_07" localSheetId="10" hidden="1">#REF!</definedName>
    <definedName name="DATA_07" hidden="1">#REF!</definedName>
    <definedName name="DATA_08" localSheetId="18" hidden="1">#REF!</definedName>
    <definedName name="DATA_08" localSheetId="3" hidden="1">#REF!</definedName>
    <definedName name="DATA_08" localSheetId="0" hidden="1">#REF!</definedName>
    <definedName name="DATA_08" localSheetId="10" hidden="1">#REF!</definedName>
    <definedName name="DATA_08" hidden="1">#REF!</definedName>
    <definedName name="inflList" hidden="1">"10000000000000000000000000000000000000000000000000000000000000000000000000000000000000000000000000000000000000000000000000000000000000000000000000000000000000000000000000000000000000000000000000000000"</definedName>
    <definedName name="IntroPrintArea" hidden="1">#REF!</definedName>
    <definedName name="_xlnm.Print_Area" localSheetId="3">'Analysis Database'!$A:$J</definedName>
    <definedName name="progress" localSheetId="18" hidden="1">#REF!</definedName>
    <definedName name="progress" localSheetId="3" hidden="1">#REF!</definedName>
    <definedName name="progress" localSheetId="0" hidden="1">#REF!</definedName>
    <definedName name="progress" localSheetId="10" hidden="1">#REF!</definedName>
    <definedName name="progress" hidden="1">#REF!</definedName>
    <definedName name="treeList" hidden="1">"10000000000000000000000000000000000000000000000000000000000000000000000000000000000000000000000000000000000000000000000000000000000000000000000000000000000000000000000000000000000000000000000000000000"</definedName>
  </definedNames>
  <calcPr calcId="191028"/>
  <pivotCaches>
    <pivotCache cacheId="0" r:id="rId22"/>
    <pivotCache cacheId="1" r:id="rId23"/>
    <pivotCache cacheId="2" r:id="rId24"/>
    <pivotCache cacheId="3"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5" i="65" l="1"/>
  <c r="G175" i="65"/>
  <c r="H174" i="65"/>
  <c r="G174" i="65"/>
  <c r="H173" i="65"/>
  <c r="G173" i="65"/>
  <c r="H172" i="65"/>
  <c r="G172" i="65"/>
  <c r="H171" i="65"/>
  <c r="G171" i="65"/>
  <c r="H170" i="65"/>
  <c r="G170" i="65"/>
  <c r="H169" i="65"/>
  <c r="G169" i="65"/>
  <c r="H168" i="65"/>
  <c r="G168" i="65"/>
  <c r="H167" i="65"/>
  <c r="G167" i="65"/>
  <c r="H166" i="65"/>
  <c r="G166" i="65"/>
  <c r="H165" i="65"/>
  <c r="G165" i="65"/>
  <c r="H164" i="65"/>
  <c r="G164" i="65"/>
  <c r="H163" i="65"/>
  <c r="G163" i="65"/>
  <c r="H162" i="65"/>
  <c r="G162" i="65"/>
  <c r="H161" i="65"/>
  <c r="G161" i="65"/>
  <c r="H160" i="65"/>
  <c r="G160" i="65"/>
  <c r="H159" i="65"/>
  <c r="G159" i="65"/>
  <c r="H158" i="65"/>
  <c r="G158" i="65"/>
  <c r="H157" i="65"/>
  <c r="G157" i="65"/>
  <c r="H156" i="65"/>
  <c r="G156" i="65"/>
  <c r="H155" i="65"/>
  <c r="G155" i="65"/>
  <c r="H154" i="65"/>
  <c r="G154" i="65"/>
  <c r="H153" i="65"/>
  <c r="G153" i="65"/>
  <c r="H152" i="65"/>
  <c r="G152" i="65"/>
  <c r="H151" i="65"/>
  <c r="G151" i="65"/>
  <c r="H150" i="65"/>
  <c r="G150" i="65"/>
  <c r="H149" i="65"/>
  <c r="G149" i="65"/>
  <c r="H148" i="65"/>
  <c r="G148" i="65"/>
  <c r="H147" i="65"/>
  <c r="G147" i="65"/>
  <c r="H146" i="65"/>
  <c r="G146" i="65"/>
  <c r="H145" i="65"/>
  <c r="G145" i="65"/>
  <c r="H144" i="65"/>
  <c r="G144" i="65"/>
  <c r="H143" i="65"/>
  <c r="G143" i="65"/>
  <c r="H142" i="65"/>
  <c r="G142" i="65"/>
  <c r="H141" i="65"/>
  <c r="G141" i="65"/>
  <c r="H140" i="65"/>
  <c r="G140" i="65"/>
  <c r="H139" i="65"/>
  <c r="G139" i="65"/>
  <c r="H138" i="65"/>
  <c r="G138" i="65"/>
  <c r="H137" i="65"/>
  <c r="G137" i="65"/>
  <c r="H136" i="65"/>
  <c r="G136" i="65"/>
  <c r="H135" i="65"/>
  <c r="G135" i="65"/>
  <c r="H134" i="65"/>
  <c r="G134" i="65"/>
  <c r="H133" i="65"/>
  <c r="G133" i="65"/>
  <c r="H132" i="65"/>
  <c r="G132" i="65"/>
  <c r="H131" i="65"/>
  <c r="G131" i="65"/>
  <c r="H130" i="65"/>
  <c r="G130" i="65"/>
  <c r="H129" i="65"/>
  <c r="G129" i="65"/>
  <c r="H128" i="65"/>
  <c r="G128" i="65"/>
  <c r="H127" i="65"/>
  <c r="G127" i="65"/>
  <c r="H126" i="65"/>
  <c r="G126" i="65"/>
  <c r="H125" i="65"/>
  <c r="G125" i="65"/>
  <c r="H124" i="65"/>
  <c r="G124" i="65"/>
  <c r="H123" i="65"/>
  <c r="G123" i="65"/>
  <c r="H122" i="65"/>
  <c r="G122" i="65"/>
  <c r="H121" i="65"/>
  <c r="G121" i="65"/>
  <c r="H120" i="65"/>
  <c r="G120" i="65"/>
  <c r="H119" i="65"/>
  <c r="G119" i="65"/>
  <c r="H118" i="65"/>
  <c r="G118" i="65"/>
  <c r="H117" i="65"/>
  <c r="G117" i="65"/>
  <c r="H116" i="65"/>
  <c r="G116" i="65"/>
  <c r="H115" i="65"/>
  <c r="G115" i="65"/>
  <c r="H114" i="65"/>
  <c r="G114" i="65"/>
  <c r="H113" i="65"/>
  <c r="G113" i="65"/>
  <c r="H112" i="65"/>
  <c r="G112" i="65"/>
  <c r="H111" i="65"/>
  <c r="G111" i="65"/>
  <c r="H110" i="65"/>
  <c r="G110" i="65"/>
  <c r="H109" i="65"/>
  <c r="G109" i="65"/>
  <c r="H108" i="65"/>
  <c r="G108" i="65"/>
  <c r="H107" i="65"/>
  <c r="G107" i="65"/>
  <c r="H106" i="65"/>
  <c r="G106" i="65"/>
  <c r="H105" i="65"/>
  <c r="G105" i="65"/>
  <c r="H104" i="65"/>
  <c r="G104" i="65"/>
  <c r="H103" i="65"/>
  <c r="G103" i="65"/>
  <c r="H102" i="65"/>
  <c r="G102" i="65"/>
  <c r="H101" i="65"/>
  <c r="G101" i="65"/>
  <c r="H100" i="65"/>
  <c r="G100" i="65"/>
  <c r="H99" i="65"/>
  <c r="G99" i="65"/>
  <c r="H98" i="65"/>
  <c r="G98" i="65"/>
  <c r="H97" i="65"/>
  <c r="G97" i="65"/>
  <c r="H96" i="65"/>
  <c r="G96" i="65"/>
  <c r="H95" i="65"/>
  <c r="G95" i="65"/>
  <c r="H94" i="65"/>
  <c r="G94" i="65"/>
  <c r="H93" i="65"/>
  <c r="G93" i="65"/>
  <c r="H92" i="65"/>
  <c r="G92" i="65"/>
  <c r="H91" i="65"/>
  <c r="G91" i="65"/>
  <c r="H90" i="65"/>
  <c r="G90" i="65"/>
  <c r="H89" i="65"/>
  <c r="G89" i="65"/>
  <c r="H88" i="65"/>
  <c r="G88" i="65"/>
  <c r="H87" i="65"/>
  <c r="G87" i="65"/>
  <c r="H86" i="65"/>
  <c r="G86" i="65"/>
  <c r="H85" i="65"/>
  <c r="G85" i="65"/>
  <c r="H84" i="65"/>
  <c r="G84" i="65"/>
  <c r="H83" i="65"/>
  <c r="G83" i="65"/>
  <c r="H82" i="65"/>
  <c r="G82" i="65"/>
  <c r="H81" i="65"/>
  <c r="G81" i="65"/>
  <c r="H80" i="65"/>
  <c r="G80" i="65"/>
  <c r="H79" i="65"/>
  <c r="G79" i="65"/>
  <c r="H78" i="65"/>
  <c r="G78" i="65"/>
  <c r="H77" i="65"/>
  <c r="G77" i="65"/>
  <c r="H76" i="65"/>
  <c r="G76" i="65"/>
  <c r="H75" i="65"/>
  <c r="G75" i="65"/>
  <c r="H74" i="65"/>
  <c r="G74" i="65"/>
  <c r="H73" i="65"/>
  <c r="G73" i="65"/>
  <c r="H72" i="65"/>
  <c r="G72" i="65"/>
  <c r="H71" i="65"/>
  <c r="G71" i="65"/>
  <c r="H70" i="65"/>
  <c r="G70" i="65"/>
  <c r="H69" i="65"/>
  <c r="G69" i="65"/>
  <c r="H68" i="65"/>
  <c r="G68" i="65"/>
  <c r="H67" i="65"/>
  <c r="G67" i="65"/>
  <c r="H66" i="65"/>
  <c r="G66" i="65"/>
  <c r="H65" i="65"/>
  <c r="G65" i="65"/>
  <c r="H64" i="65"/>
  <c r="G64" i="65"/>
  <c r="H63" i="65"/>
  <c r="G63" i="65"/>
  <c r="H62" i="65"/>
  <c r="G62" i="65"/>
  <c r="H61" i="65"/>
  <c r="G61" i="65"/>
  <c r="H60" i="65"/>
  <c r="G60" i="65"/>
  <c r="H59" i="65"/>
  <c r="G59" i="65"/>
  <c r="H58" i="65"/>
  <c r="G58" i="65"/>
  <c r="H57" i="65"/>
  <c r="G57" i="65"/>
  <c r="H56" i="65"/>
  <c r="G56" i="65"/>
  <c r="H55" i="65"/>
  <c r="G55" i="65"/>
  <c r="H54" i="65"/>
  <c r="G54" i="65"/>
  <c r="H53" i="65"/>
  <c r="G53" i="65"/>
  <c r="H52" i="65"/>
  <c r="G52" i="65"/>
  <c r="H51" i="65"/>
  <c r="G51" i="65"/>
  <c r="H50" i="65"/>
  <c r="G50" i="65"/>
  <c r="H49" i="65"/>
  <c r="G49" i="65"/>
  <c r="H48" i="65"/>
  <c r="G48" i="65"/>
  <c r="H47" i="65"/>
  <c r="G47" i="65"/>
  <c r="H46" i="65"/>
  <c r="G46" i="65"/>
  <c r="H45" i="65"/>
  <c r="G45" i="65"/>
  <c r="H44" i="65"/>
  <c r="G44" i="65"/>
  <c r="H43" i="65"/>
  <c r="G43" i="65"/>
  <c r="H42" i="65"/>
  <c r="G42" i="65"/>
  <c r="H41" i="65"/>
  <c r="G41" i="65"/>
  <c r="H40" i="65"/>
  <c r="G40" i="65"/>
  <c r="H39" i="65"/>
  <c r="G39" i="65"/>
  <c r="H38" i="65"/>
  <c r="G38" i="65"/>
  <c r="H37" i="65"/>
  <c r="G37" i="65"/>
  <c r="H36" i="65"/>
  <c r="G36" i="65"/>
  <c r="H35" i="65"/>
  <c r="G35" i="65"/>
  <c r="H34" i="65"/>
  <c r="G34" i="65"/>
  <c r="H33" i="65"/>
  <c r="G33" i="65"/>
  <c r="H32" i="65"/>
  <c r="G32" i="65"/>
  <c r="H31" i="65"/>
  <c r="G31" i="65"/>
  <c r="H30" i="65"/>
  <c r="G30" i="65"/>
  <c r="H29" i="65"/>
  <c r="G29" i="65"/>
  <c r="H28" i="65"/>
  <c r="G28" i="65"/>
  <c r="H27" i="65"/>
  <c r="G27" i="65"/>
  <c r="H26" i="65"/>
  <c r="G26" i="65"/>
  <c r="H25" i="65"/>
  <c r="G25" i="65"/>
  <c r="H24" i="65"/>
  <c r="G24" i="65"/>
  <c r="H23" i="65"/>
  <c r="G23" i="65"/>
  <c r="H22" i="65"/>
  <c r="G22" i="65"/>
  <c r="H21" i="65"/>
  <c r="G21" i="65"/>
  <c r="H20" i="65"/>
  <c r="G20" i="65"/>
  <c r="H19" i="65"/>
  <c r="G19" i="65"/>
  <c r="H18" i="65"/>
  <c r="G18" i="65"/>
  <c r="H17" i="65"/>
  <c r="G17" i="65"/>
  <c r="H16" i="65"/>
  <c r="G16" i="65"/>
  <c r="H15" i="65"/>
  <c r="G15" i="65"/>
  <c r="H14" i="65"/>
  <c r="G14" i="65"/>
  <c r="H13" i="65"/>
  <c r="G13" i="65"/>
  <c r="H12" i="65"/>
  <c r="G12" i="65"/>
  <c r="H11" i="65"/>
  <c r="G11" i="65"/>
  <c r="H10" i="65"/>
  <c r="G10" i="65"/>
  <c r="H9" i="65"/>
  <c r="G9" i="65"/>
  <c r="H8" i="65"/>
  <c r="G8" i="65"/>
  <c r="H7" i="65"/>
  <c r="G7" i="65"/>
  <c r="U23" i="38"/>
  <c r="U24" i="38"/>
  <c r="U25" i="38"/>
  <c r="U26" i="38"/>
  <c r="U27" i="38"/>
  <c r="U28" i="38"/>
  <c r="U29" i="38"/>
  <c r="U30" i="38"/>
  <c r="U31" i="38"/>
  <c r="U32" i="38"/>
  <c r="U33" i="38"/>
  <c r="U34" i="38"/>
  <c r="U35" i="38"/>
  <c r="U36" i="38"/>
  <c r="U37" i="38"/>
  <c r="U38" i="38"/>
  <c r="U39" i="38"/>
  <c r="U40" i="38"/>
  <c r="U41" i="38"/>
  <c r="U42" i="38"/>
  <c r="U43" i="38"/>
  <c r="U44" i="38"/>
  <c r="U45" i="38"/>
  <c r="U46" i="38"/>
  <c r="U47" i="38"/>
  <c r="U48" i="38"/>
  <c r="U49" i="38"/>
  <c r="U50" i="38"/>
  <c r="U51" i="38"/>
  <c r="U52" i="38"/>
  <c r="U53" i="38"/>
  <c r="U54" i="38"/>
  <c r="U55" i="38"/>
  <c r="U56" i="38"/>
  <c r="U57" i="38"/>
  <c r="U58" i="38"/>
  <c r="U59" i="38"/>
  <c r="U60" i="38"/>
  <c r="U61" i="38"/>
  <c r="U62" i="38"/>
  <c r="U63" i="38"/>
  <c r="U64" i="38"/>
  <c r="U65" i="38"/>
  <c r="U66" i="38"/>
  <c r="U67" i="38"/>
  <c r="U68" i="38"/>
  <c r="U69" i="38"/>
  <c r="U70" i="38"/>
  <c r="U71" i="38"/>
  <c r="U72" i="38"/>
  <c r="U73" i="38"/>
  <c r="U74" i="38"/>
  <c r="U75" i="38"/>
  <c r="U77" i="38"/>
  <c r="U78" i="38"/>
  <c r="U79" i="38"/>
  <c r="U80" i="38"/>
  <c r="U81" i="38"/>
  <c r="U82" i="38"/>
  <c r="U83" i="38"/>
  <c r="U84" i="38"/>
  <c r="U85" i="38"/>
  <c r="U87" i="38"/>
  <c r="U88" i="38"/>
  <c r="U89" i="38"/>
  <c r="U90" i="38"/>
  <c r="U91" i="38"/>
  <c r="U92" i="38"/>
  <c r="U93" i="38"/>
  <c r="U94" i="38"/>
  <c r="U95" i="38"/>
  <c r="U96" i="38"/>
  <c r="U97" i="38"/>
  <c r="U98" i="38"/>
  <c r="U99" i="38"/>
  <c r="U100" i="38"/>
  <c r="U101" i="38"/>
  <c r="U102" i="38"/>
  <c r="U103" i="38"/>
  <c r="U104" i="38"/>
  <c r="U105" i="38"/>
  <c r="U106" i="38"/>
  <c r="U107" i="38"/>
  <c r="U108" i="38"/>
  <c r="U109" i="38"/>
  <c r="U110" i="38"/>
  <c r="U111" i="38"/>
  <c r="U112" i="38"/>
  <c r="U113" i="38"/>
  <c r="U115" i="38"/>
  <c r="U116" i="38"/>
  <c r="U117" i="38"/>
  <c r="U118" i="38"/>
  <c r="U120" i="38"/>
  <c r="U121" i="38"/>
  <c r="U122" i="38"/>
  <c r="U123" i="38"/>
  <c r="U124" i="38"/>
  <c r="U125" i="38"/>
  <c r="U126" i="38"/>
  <c r="U9" i="38"/>
  <c r="U10" i="38"/>
  <c r="U11" i="38"/>
  <c r="U12" i="38"/>
  <c r="U13" i="38"/>
  <c r="U14" i="38"/>
  <c r="U15" i="38"/>
  <c r="U16" i="38"/>
  <c r="U17" i="38"/>
  <c r="U18" i="38"/>
  <c r="U19" i="38"/>
  <c r="U20" i="38"/>
  <c r="U21" i="38"/>
  <c r="U22" i="38"/>
  <c r="U8" i="38"/>
  <c r="J8" i="62"/>
  <c r="Q8" i="62"/>
  <c r="J9" i="62"/>
  <c r="Q9" i="62"/>
  <c r="J10" i="62"/>
  <c r="Q10" i="62"/>
  <c r="J11" i="62"/>
  <c r="Q11" i="62"/>
  <c r="J12" i="62"/>
  <c r="Q12" i="62"/>
  <c r="J13" i="62"/>
  <c r="Q13" i="62"/>
  <c r="D14" i="62"/>
  <c r="J14" i="62"/>
  <c r="Q14" i="62"/>
  <c r="J15" i="62"/>
  <c r="Q15" i="62"/>
  <c r="J16" i="62"/>
  <c r="Q16" i="62"/>
  <c r="J17" i="62"/>
  <c r="Q17" i="62"/>
  <c r="J18" i="62"/>
  <c r="Q18" i="62"/>
  <c r="J19" i="62"/>
  <c r="Q19" i="62"/>
  <c r="J20" i="62"/>
  <c r="Q20" i="62"/>
  <c r="J21" i="62"/>
  <c r="Q21" i="62"/>
  <c r="J22" i="62"/>
  <c r="Q22" i="62"/>
  <c r="J23" i="62"/>
  <c r="Q23" i="62"/>
  <c r="J24" i="62"/>
  <c r="Q24" i="62"/>
  <c r="J25" i="62"/>
  <c r="Q25" i="62"/>
  <c r="J26" i="62"/>
  <c r="Q26" i="62"/>
  <c r="J27" i="62"/>
  <c r="Q27" i="62"/>
  <c r="J28" i="62"/>
  <c r="Q28" i="62"/>
  <c r="J29" i="62"/>
  <c r="Q29" i="62"/>
  <c r="J30" i="62"/>
  <c r="Q30" i="62"/>
  <c r="J31" i="62"/>
  <c r="Q31" i="62"/>
  <c r="J32" i="62"/>
  <c r="Q32" i="62"/>
  <c r="J33" i="62"/>
  <c r="Q33" i="62"/>
  <c r="J34" i="62"/>
  <c r="Q34" i="62"/>
  <c r="J35" i="62"/>
  <c r="Q35" i="62"/>
  <c r="J36" i="62"/>
  <c r="Q36" i="62"/>
  <c r="J37" i="62"/>
  <c r="Q37" i="62"/>
  <c r="J38" i="62"/>
  <c r="Q38" i="62"/>
  <c r="J39" i="62"/>
  <c r="Q39" i="62"/>
  <c r="J40" i="62"/>
  <c r="Q40" i="62"/>
  <c r="J41" i="62"/>
  <c r="Q41" i="62"/>
  <c r="J42" i="62"/>
  <c r="Q42" i="62"/>
  <c r="J43" i="62"/>
  <c r="Q43" i="62"/>
  <c r="J44" i="62"/>
  <c r="Q44" i="62"/>
  <c r="J45" i="62"/>
  <c r="Q45" i="62"/>
  <c r="J46" i="62"/>
  <c r="Q46" i="62"/>
  <c r="J47" i="62"/>
  <c r="Q47" i="62"/>
  <c r="J48" i="62"/>
  <c r="Q48" i="62"/>
  <c r="J49" i="62"/>
  <c r="Q49" i="62"/>
  <c r="J50" i="62"/>
  <c r="Q50" i="62"/>
  <c r="J51" i="62"/>
  <c r="Q51" i="62"/>
  <c r="J52" i="62"/>
  <c r="Q52" i="62"/>
  <c r="J53" i="62"/>
  <c r="Q53" i="62"/>
  <c r="J54" i="62"/>
  <c r="Q54" i="62"/>
  <c r="J55" i="62"/>
  <c r="Q55" i="62"/>
  <c r="J56" i="62"/>
  <c r="Q56" i="62"/>
  <c r="J57" i="62"/>
  <c r="Q57" i="62"/>
  <c r="J58" i="62"/>
  <c r="Q58" i="62"/>
  <c r="J59" i="62"/>
  <c r="Q59" i="62"/>
  <c r="J60" i="62"/>
  <c r="Q60" i="62"/>
  <c r="J61" i="62"/>
  <c r="Q61" i="62"/>
  <c r="E62" i="62"/>
  <c r="J62" i="62"/>
  <c r="Q62" i="62"/>
  <c r="J63" i="62"/>
  <c r="Q63" i="62"/>
  <c r="J64" i="62"/>
  <c r="Q64" i="62"/>
  <c r="J65" i="62"/>
  <c r="Q65" i="62"/>
  <c r="J66" i="62"/>
  <c r="Q66" i="62"/>
  <c r="Q121" i="62" s="1"/>
  <c r="Q122" i="62" s="1"/>
  <c r="J67" i="62"/>
  <c r="Q67" i="62"/>
  <c r="J68" i="62"/>
  <c r="Q68" i="62"/>
  <c r="J69" i="62"/>
  <c r="Q69" i="62"/>
  <c r="J70" i="62"/>
  <c r="Q70" i="62"/>
  <c r="J71" i="62"/>
  <c r="Q71" i="62"/>
  <c r="J72" i="62"/>
  <c r="Q72" i="62"/>
  <c r="J73" i="62"/>
  <c r="Q73" i="62"/>
  <c r="J74" i="62"/>
  <c r="Q74" i="62"/>
  <c r="J75" i="62"/>
  <c r="Q75" i="62"/>
  <c r="J76" i="62"/>
  <c r="Q76" i="62"/>
  <c r="J77" i="62"/>
  <c r="Q77" i="62"/>
  <c r="J78" i="62"/>
  <c r="Q78" i="62"/>
  <c r="J79" i="62"/>
  <c r="Q79" i="62"/>
  <c r="J80" i="62"/>
  <c r="Q80" i="62"/>
  <c r="J81" i="62"/>
  <c r="Q81" i="62"/>
  <c r="J82" i="62"/>
  <c r="Q82" i="62"/>
  <c r="J83" i="62"/>
  <c r="Q83" i="62"/>
  <c r="J84" i="62"/>
  <c r="Q84" i="62"/>
  <c r="J85" i="62"/>
  <c r="Q85" i="62"/>
  <c r="J86" i="62"/>
  <c r="Q86" i="62"/>
  <c r="J87" i="62"/>
  <c r="Q87" i="62"/>
  <c r="J88" i="62"/>
  <c r="Q88" i="62"/>
  <c r="J89" i="62"/>
  <c r="Q89" i="62"/>
  <c r="J90" i="62"/>
  <c r="Q90" i="62"/>
  <c r="J91" i="62"/>
  <c r="Q91" i="62"/>
  <c r="J92" i="62"/>
  <c r="Q92" i="62"/>
  <c r="Q93" i="62"/>
  <c r="Q94" i="62"/>
  <c r="Q95" i="62"/>
  <c r="Q96" i="62"/>
  <c r="Q97" i="62"/>
  <c r="Q98" i="62"/>
  <c r="Q99" i="62"/>
  <c r="Q100" i="62"/>
  <c r="Q101" i="62"/>
  <c r="Q102" i="62"/>
  <c r="Q103" i="62"/>
  <c r="Q104" i="62"/>
  <c r="Q105" i="62"/>
  <c r="Q106" i="62"/>
  <c r="Q107" i="62"/>
  <c r="Q108" i="62"/>
  <c r="Q109" i="62"/>
  <c r="Q110" i="62"/>
  <c r="Q111" i="62"/>
  <c r="Q112" i="62"/>
  <c r="Q113" i="62"/>
  <c r="Q114" i="62"/>
  <c r="Q115" i="62"/>
  <c r="Q116" i="62"/>
  <c r="Q117" i="62"/>
  <c r="Z204" i="55"/>
  <c r="S245" i="55"/>
  <c r="S244" i="55"/>
  <c r="S242" i="55"/>
  <c r="S241" i="55"/>
  <c r="S240" i="55"/>
  <c r="S239" i="55"/>
  <c r="S56" i="55"/>
  <c r="S158" i="55"/>
  <c r="S179" i="55"/>
  <c r="S211" i="55"/>
  <c r="S9" i="55"/>
  <c r="J96" i="62" l="1"/>
  <c r="J97" i="62" s="1"/>
  <c r="P5" i="55"/>
  <c r="Q5" i="55" s="1"/>
  <c r="P6" i="55"/>
  <c r="Q6" i="55" s="1"/>
  <c r="P7" i="55"/>
  <c r="Q7" i="55" s="1"/>
  <c r="P8" i="55"/>
  <c r="Q8" i="55" s="1"/>
  <c r="P9" i="55"/>
  <c r="Q9" i="55" s="1"/>
  <c r="P10" i="55"/>
  <c r="Q10" i="55" s="1"/>
  <c r="P11" i="55"/>
  <c r="Q11" i="55" s="1"/>
  <c r="P12" i="55"/>
  <c r="Q12" i="55" s="1"/>
  <c r="P13" i="55"/>
  <c r="Q13" i="55" s="1"/>
  <c r="P14" i="55"/>
  <c r="Q14" i="55" s="1"/>
  <c r="P15" i="55"/>
  <c r="Q15" i="55" s="1"/>
  <c r="P16" i="55"/>
  <c r="Q16" i="55" s="1"/>
  <c r="P17" i="55"/>
  <c r="Q17" i="55" s="1"/>
  <c r="P18" i="55"/>
  <c r="Q18" i="55" s="1"/>
  <c r="P19" i="55"/>
  <c r="Q19" i="55" s="1"/>
  <c r="P20" i="55"/>
  <c r="Q20" i="55" s="1"/>
  <c r="P21" i="55"/>
  <c r="Q21" i="55" s="1"/>
  <c r="P22" i="55"/>
  <c r="Q22" i="55" s="1"/>
  <c r="P23" i="55"/>
  <c r="Q23" i="55" s="1"/>
  <c r="P24" i="55"/>
  <c r="Q24" i="55" s="1"/>
  <c r="P25" i="55"/>
  <c r="Q25" i="55" s="1"/>
  <c r="P26" i="55"/>
  <c r="Q26" i="55" s="1"/>
  <c r="P27" i="55"/>
  <c r="Q27" i="55" s="1"/>
  <c r="P28" i="55"/>
  <c r="Q28" i="55" s="1"/>
  <c r="P29" i="55"/>
  <c r="Q29" i="55" s="1"/>
  <c r="P30" i="55"/>
  <c r="Q30" i="55" s="1"/>
  <c r="P31" i="55"/>
  <c r="Q31" i="55" s="1"/>
  <c r="P32" i="55"/>
  <c r="Q32" i="55" s="1"/>
  <c r="P33" i="55"/>
  <c r="Q33" i="55" s="1"/>
  <c r="P34" i="55"/>
  <c r="Q34" i="55" s="1"/>
  <c r="P35" i="55"/>
  <c r="Q35" i="55" s="1"/>
  <c r="P36" i="55"/>
  <c r="Q36" i="55" s="1"/>
  <c r="P37" i="55"/>
  <c r="Q37" i="55" s="1"/>
  <c r="P38" i="55"/>
  <c r="Q38" i="55" s="1"/>
  <c r="P39" i="55"/>
  <c r="Q39" i="55" s="1"/>
  <c r="P40" i="55"/>
  <c r="Q40" i="55" s="1"/>
  <c r="P41" i="55"/>
  <c r="Q41" i="55" s="1"/>
  <c r="P42" i="55"/>
  <c r="Q42" i="55" s="1"/>
  <c r="P43" i="55"/>
  <c r="Q43" i="55" s="1"/>
  <c r="P44" i="55"/>
  <c r="Q44" i="55" s="1"/>
  <c r="P45" i="55"/>
  <c r="Q45" i="55" s="1"/>
  <c r="P46" i="55"/>
  <c r="Q46" i="55" s="1"/>
  <c r="P47" i="55"/>
  <c r="Q47" i="55" s="1"/>
  <c r="P48" i="55"/>
  <c r="Q48" i="55" s="1"/>
  <c r="P49" i="55"/>
  <c r="Q49" i="55" s="1"/>
  <c r="P50" i="55"/>
  <c r="Q50" i="55" s="1"/>
  <c r="P51" i="55"/>
  <c r="Q51" i="55" s="1"/>
  <c r="P52" i="55"/>
  <c r="Q52" i="55" s="1"/>
  <c r="P53" i="55"/>
  <c r="Q53" i="55" s="1"/>
  <c r="P54" i="55"/>
  <c r="Q54" i="55" s="1"/>
  <c r="P55" i="55"/>
  <c r="Q55" i="55" s="1"/>
  <c r="P56" i="55"/>
  <c r="Q56" i="55" s="1"/>
  <c r="P57" i="55"/>
  <c r="Q57" i="55" s="1"/>
  <c r="P58" i="55"/>
  <c r="Q58" i="55" s="1"/>
  <c r="P59" i="55"/>
  <c r="Q59" i="55" s="1"/>
  <c r="P60" i="55"/>
  <c r="Q60" i="55" s="1"/>
  <c r="P61" i="55"/>
  <c r="Q61" i="55" s="1"/>
  <c r="P62" i="55"/>
  <c r="Q62" i="55" s="1"/>
  <c r="P63" i="55"/>
  <c r="Q63" i="55" s="1"/>
  <c r="P64" i="55"/>
  <c r="Q64" i="55" s="1"/>
  <c r="P65" i="55"/>
  <c r="Q65" i="55" s="1"/>
  <c r="P66" i="55"/>
  <c r="Q66" i="55" s="1"/>
  <c r="P67" i="55"/>
  <c r="Q67" i="55" s="1"/>
  <c r="P68" i="55"/>
  <c r="Q68" i="55" s="1"/>
  <c r="P69" i="55"/>
  <c r="Q69" i="55" s="1"/>
  <c r="P70" i="55"/>
  <c r="Q70" i="55" s="1"/>
  <c r="P71" i="55"/>
  <c r="Q71" i="55" s="1"/>
  <c r="P72" i="55"/>
  <c r="Q72" i="55" s="1"/>
  <c r="P73" i="55"/>
  <c r="Q73" i="55" s="1"/>
  <c r="P74" i="55"/>
  <c r="Q74" i="55" s="1"/>
  <c r="P75" i="55"/>
  <c r="Q75" i="55" s="1"/>
  <c r="P76" i="55"/>
  <c r="Q76" i="55" s="1"/>
  <c r="P77" i="55"/>
  <c r="Q77" i="55" s="1"/>
  <c r="P78" i="55"/>
  <c r="Q78" i="55" s="1"/>
  <c r="P79" i="55"/>
  <c r="Q79" i="55" s="1"/>
  <c r="P80" i="55"/>
  <c r="Q80" i="55" s="1"/>
  <c r="P81" i="55"/>
  <c r="Q81" i="55" s="1"/>
  <c r="P82" i="55"/>
  <c r="Q82" i="55" s="1"/>
  <c r="P83" i="55"/>
  <c r="Q83" i="55" s="1"/>
  <c r="P84" i="55"/>
  <c r="Q84" i="55" s="1"/>
  <c r="P85" i="55"/>
  <c r="Q85" i="55" s="1"/>
  <c r="P86" i="55"/>
  <c r="Q86" i="55" s="1"/>
  <c r="P87" i="55"/>
  <c r="Q87" i="55" s="1"/>
  <c r="P88" i="55"/>
  <c r="Q88" i="55" s="1"/>
  <c r="P89" i="55"/>
  <c r="Q89" i="55" s="1"/>
  <c r="P90" i="55"/>
  <c r="Q90" i="55" s="1"/>
  <c r="P91" i="55"/>
  <c r="Q91" i="55" s="1"/>
  <c r="P92" i="55"/>
  <c r="Q92" i="55" s="1"/>
  <c r="P93" i="55"/>
  <c r="Q93" i="55" s="1"/>
  <c r="P94" i="55"/>
  <c r="Q94" i="55" s="1"/>
  <c r="P95" i="55"/>
  <c r="Q95" i="55" s="1"/>
  <c r="P96" i="55"/>
  <c r="Q96" i="55" s="1"/>
  <c r="P97" i="55"/>
  <c r="Q97" i="55" s="1"/>
  <c r="P98" i="55"/>
  <c r="Q98" i="55" s="1"/>
  <c r="P99" i="55"/>
  <c r="Q99" i="55" s="1"/>
  <c r="P100" i="55"/>
  <c r="Q100" i="55" s="1"/>
  <c r="P101" i="55"/>
  <c r="Q101" i="55" s="1"/>
  <c r="P102" i="55"/>
  <c r="Q102" i="55" s="1"/>
  <c r="P103" i="55"/>
  <c r="Q103" i="55" s="1"/>
  <c r="P104" i="55"/>
  <c r="Q104" i="55" s="1"/>
  <c r="P105" i="55"/>
  <c r="Q105" i="55" s="1"/>
  <c r="P106" i="55"/>
  <c r="Q106" i="55" s="1"/>
  <c r="P107" i="55"/>
  <c r="Q107" i="55" s="1"/>
  <c r="P108" i="55"/>
  <c r="Q108" i="55" s="1"/>
  <c r="P109" i="55"/>
  <c r="Q109" i="55" s="1"/>
  <c r="P110" i="55"/>
  <c r="Q110" i="55" s="1"/>
  <c r="P111" i="55"/>
  <c r="Q111" i="55" s="1"/>
  <c r="P112" i="55"/>
  <c r="Q112" i="55" s="1"/>
  <c r="P113" i="55"/>
  <c r="Q113" i="55" s="1"/>
  <c r="P114" i="55"/>
  <c r="Q114" i="55" s="1"/>
  <c r="P115" i="55"/>
  <c r="Q115" i="55" s="1"/>
  <c r="P116" i="55"/>
  <c r="Q116" i="55" s="1"/>
  <c r="P117" i="55"/>
  <c r="Q117" i="55" s="1"/>
  <c r="P118" i="55"/>
  <c r="Q118" i="55" s="1"/>
  <c r="P119" i="55"/>
  <c r="Q119" i="55" s="1"/>
  <c r="P120" i="55"/>
  <c r="Q120" i="55" s="1"/>
  <c r="P121" i="55"/>
  <c r="Q121" i="55" s="1"/>
  <c r="P122" i="55"/>
  <c r="Q122" i="55" s="1"/>
  <c r="P123" i="55"/>
  <c r="Q123" i="55" s="1"/>
  <c r="P125" i="55"/>
  <c r="Q125" i="55" s="1"/>
  <c r="P126" i="55"/>
  <c r="Q126" i="55" s="1"/>
  <c r="P127" i="55"/>
  <c r="Q127" i="55" s="1"/>
  <c r="P128" i="55"/>
  <c r="Q128" i="55" s="1"/>
  <c r="P129" i="55"/>
  <c r="Q129" i="55" s="1"/>
  <c r="P130" i="55"/>
  <c r="Q130" i="55" s="1"/>
  <c r="P131" i="55"/>
  <c r="Q131" i="55" s="1"/>
  <c r="P132" i="55"/>
  <c r="Q132" i="55" s="1"/>
  <c r="P133" i="55"/>
  <c r="Q133" i="55" s="1"/>
  <c r="P134" i="55"/>
  <c r="Q134" i="55" s="1"/>
  <c r="P135" i="55"/>
  <c r="Q135" i="55" s="1"/>
  <c r="P136" i="55"/>
  <c r="Q136" i="55" s="1"/>
  <c r="P137" i="55"/>
  <c r="Q137" i="55" s="1"/>
  <c r="P138" i="55"/>
  <c r="Q138" i="55" s="1"/>
  <c r="P139" i="55"/>
  <c r="Q139" i="55" s="1"/>
  <c r="P140" i="55"/>
  <c r="Q140" i="55" s="1"/>
  <c r="P141" i="55"/>
  <c r="Q141" i="55" s="1"/>
  <c r="P142" i="55"/>
  <c r="Q142" i="55" s="1"/>
  <c r="P143" i="55"/>
  <c r="Q143" i="55" s="1"/>
  <c r="P144" i="55"/>
  <c r="Q144" i="55" s="1"/>
  <c r="P145" i="55"/>
  <c r="Q145" i="55" s="1"/>
  <c r="P146" i="55"/>
  <c r="Q146" i="55" s="1"/>
  <c r="P147" i="55"/>
  <c r="Q147" i="55" s="1"/>
  <c r="P148" i="55"/>
  <c r="Q148" i="55" s="1"/>
  <c r="P149" i="55"/>
  <c r="Q149" i="55" s="1"/>
  <c r="P150" i="55"/>
  <c r="Q150" i="55" s="1"/>
  <c r="P151" i="55"/>
  <c r="Q151" i="55" s="1"/>
  <c r="P152" i="55"/>
  <c r="Q152" i="55" s="1"/>
  <c r="P153" i="55"/>
  <c r="Q153" i="55" s="1"/>
  <c r="P154" i="55"/>
  <c r="Q154" i="55" s="1"/>
  <c r="P155" i="55"/>
  <c r="Q155" i="55" s="1"/>
  <c r="P156" i="55"/>
  <c r="Q156" i="55" s="1"/>
  <c r="P157" i="55"/>
  <c r="Q157" i="55" s="1"/>
  <c r="P158" i="55"/>
  <c r="Q158" i="55" s="1"/>
  <c r="P159" i="55"/>
  <c r="Q159" i="55" s="1"/>
  <c r="P160" i="55"/>
  <c r="Q160" i="55" s="1"/>
  <c r="P161" i="55"/>
  <c r="Q161" i="55" s="1"/>
  <c r="P162" i="55"/>
  <c r="Q162" i="55" s="1"/>
  <c r="P163" i="55"/>
  <c r="Q163" i="55" s="1"/>
  <c r="P164" i="55"/>
  <c r="Q164" i="55" s="1"/>
  <c r="P165" i="55"/>
  <c r="Q165" i="55" s="1"/>
  <c r="P166" i="55"/>
  <c r="Q166" i="55" s="1"/>
  <c r="P167" i="55"/>
  <c r="Q167" i="55" s="1"/>
  <c r="P168" i="55"/>
  <c r="Q168" i="55" s="1"/>
  <c r="P169" i="55"/>
  <c r="Q169" i="55" s="1"/>
  <c r="P170" i="55"/>
  <c r="Q170" i="55" s="1"/>
  <c r="P171" i="55"/>
  <c r="Q171" i="55" s="1"/>
  <c r="P172" i="55"/>
  <c r="Q172" i="55" s="1"/>
  <c r="P173" i="55"/>
  <c r="Q173" i="55" s="1"/>
  <c r="P174" i="55"/>
  <c r="Q174" i="55" s="1"/>
  <c r="P175" i="55"/>
  <c r="Q175" i="55" s="1"/>
  <c r="P176" i="55"/>
  <c r="Q176" i="55" s="1"/>
  <c r="P177" i="55"/>
  <c r="Q177" i="55" s="1"/>
  <c r="P178" i="55"/>
  <c r="Q178" i="55" s="1"/>
  <c r="P179" i="55"/>
  <c r="Q179" i="55" s="1"/>
  <c r="P180" i="55"/>
  <c r="Q180" i="55" s="1"/>
  <c r="P181" i="55"/>
  <c r="Q181" i="55" s="1"/>
  <c r="P182" i="55"/>
  <c r="Q182" i="55" s="1"/>
  <c r="P183" i="55"/>
  <c r="Q183" i="55" s="1"/>
  <c r="P184" i="55"/>
  <c r="Q184" i="55" s="1"/>
  <c r="P185" i="55"/>
  <c r="Q185" i="55" s="1"/>
  <c r="P186" i="55"/>
  <c r="Q186" i="55" s="1"/>
  <c r="P187" i="55"/>
  <c r="Q187" i="55" s="1"/>
  <c r="P188" i="55"/>
  <c r="Q188" i="55" s="1"/>
  <c r="P189" i="55"/>
  <c r="Q189" i="55" s="1"/>
  <c r="P190" i="55"/>
  <c r="Q190" i="55" s="1"/>
  <c r="P191" i="55"/>
  <c r="Q191" i="55" s="1"/>
  <c r="P192" i="55"/>
  <c r="Q192" i="55" s="1"/>
  <c r="P193" i="55"/>
  <c r="Q193" i="55" s="1"/>
  <c r="P194" i="55"/>
  <c r="Q194" i="55" s="1"/>
  <c r="P195" i="55"/>
  <c r="Q195" i="55" s="1"/>
  <c r="P196" i="55"/>
  <c r="Q196" i="55" s="1"/>
  <c r="P197" i="55"/>
  <c r="Q197" i="55" s="1"/>
  <c r="P198" i="55"/>
  <c r="Q198" i="55" s="1"/>
  <c r="P199" i="55"/>
  <c r="Q199" i="55" s="1"/>
  <c r="P200" i="55"/>
  <c r="Q200" i="55" s="1"/>
  <c r="P201" i="55"/>
  <c r="Q201" i="55" s="1"/>
  <c r="P202" i="55"/>
  <c r="Q202" i="55" s="1"/>
  <c r="P203" i="55"/>
  <c r="Q203" i="55" s="1"/>
  <c r="P204" i="55"/>
  <c r="Q204" i="55" s="1"/>
  <c r="P205" i="55"/>
  <c r="Q205" i="55" s="1"/>
  <c r="P206" i="55"/>
  <c r="Q206" i="55" s="1"/>
  <c r="P207" i="55"/>
  <c r="Q207" i="55" s="1"/>
  <c r="P208" i="55"/>
  <c r="Q208" i="55" s="1"/>
  <c r="P209" i="55"/>
  <c r="Q209" i="55" s="1"/>
  <c r="P210" i="55"/>
  <c r="Q210" i="55" s="1"/>
  <c r="P211" i="55"/>
  <c r="Q211" i="55" s="1"/>
  <c r="P212" i="55"/>
  <c r="Q212" i="55" s="1"/>
  <c r="P213" i="55"/>
  <c r="Q213" i="55" s="1"/>
  <c r="P214" i="55"/>
  <c r="Q214" i="55" s="1"/>
  <c r="P215" i="55"/>
  <c r="Q215" i="55" s="1"/>
  <c r="P216" i="55"/>
  <c r="Q216" i="55" s="1"/>
  <c r="P217" i="55"/>
  <c r="Q217" i="55" s="1"/>
  <c r="P218" i="55"/>
  <c r="Q218" i="55" s="1"/>
  <c r="P219" i="55"/>
  <c r="Q219" i="55" s="1"/>
  <c r="P220" i="55"/>
  <c r="Q220" i="55" s="1"/>
  <c r="P221" i="55"/>
  <c r="Q221" i="55" s="1"/>
  <c r="P222" i="55"/>
  <c r="Q222" i="55" s="1"/>
  <c r="P223" i="55"/>
  <c r="Q223" i="55" s="1"/>
  <c r="P224" i="55"/>
  <c r="Q224" i="55" s="1"/>
  <c r="P225" i="55"/>
  <c r="Q225" i="55" s="1"/>
  <c r="P227" i="55"/>
  <c r="Q227" i="55" s="1"/>
  <c r="P228" i="55"/>
  <c r="Q228" i="55" s="1"/>
  <c r="P229" i="55"/>
  <c r="Q229" i="55" s="1"/>
  <c r="P230" i="55"/>
  <c r="Q230" i="55" s="1"/>
  <c r="P231" i="55"/>
  <c r="Q231" i="55" s="1"/>
  <c r="P232" i="55"/>
  <c r="Q232" i="55" s="1"/>
  <c r="P233" i="55"/>
  <c r="Q233" i="55" s="1"/>
  <c r="P234" i="55"/>
  <c r="Q234" i="55" s="1"/>
  <c r="P235" i="55"/>
  <c r="Q235" i="55" s="1"/>
  <c r="E236" i="55"/>
  <c r="F236" i="55"/>
  <c r="G236" i="55"/>
  <c r="H236" i="55"/>
  <c r="I236" i="55"/>
  <c r="P236" i="55"/>
  <c r="Q236" i="55" s="1"/>
  <c r="E237" i="55"/>
  <c r="F237" i="55"/>
  <c r="G237" i="55"/>
  <c r="H237" i="55"/>
  <c r="I237" i="55"/>
  <c r="P237" i="55"/>
  <c r="Q237" i="55" s="1"/>
  <c r="E238" i="55"/>
  <c r="F238" i="55"/>
  <c r="G238" i="55"/>
  <c r="H238" i="55"/>
  <c r="I238" i="55"/>
  <c r="P238" i="55"/>
  <c r="Q238" i="55" s="1"/>
  <c r="E239" i="55"/>
  <c r="F239" i="55"/>
  <c r="G239" i="55"/>
  <c r="H239" i="55"/>
  <c r="I239" i="55"/>
  <c r="P239" i="55"/>
  <c r="Q239" i="55" s="1"/>
  <c r="E240" i="55"/>
  <c r="F240" i="55"/>
  <c r="G240" i="55"/>
  <c r="H240" i="55"/>
  <c r="I240" i="55"/>
  <c r="P240" i="55"/>
  <c r="Q240" i="55" s="1"/>
  <c r="E241" i="55"/>
  <c r="F241" i="55"/>
  <c r="G241" i="55"/>
  <c r="H241" i="55"/>
  <c r="I241" i="55"/>
  <c r="P241" i="55"/>
  <c r="Q241" i="55" s="1"/>
  <c r="E242" i="55"/>
  <c r="F242" i="55"/>
  <c r="G242" i="55"/>
  <c r="H242" i="55"/>
  <c r="I242" i="55"/>
  <c r="P242" i="55"/>
  <c r="Q242" i="55" s="1"/>
  <c r="E243" i="55"/>
  <c r="F243" i="55"/>
  <c r="G243" i="55"/>
  <c r="H243" i="55"/>
  <c r="I243" i="55"/>
  <c r="P243" i="55"/>
  <c r="Q243" i="55" s="1"/>
  <c r="E244" i="55"/>
  <c r="F244" i="55"/>
  <c r="G244" i="55"/>
  <c r="H244" i="55"/>
  <c r="I244" i="55"/>
  <c r="P244" i="55"/>
  <c r="Q244" i="55" s="1"/>
  <c r="E245" i="55"/>
  <c r="F245" i="55"/>
  <c r="G245" i="55"/>
  <c r="H245" i="55"/>
  <c r="I245" i="55"/>
  <c r="P245" i="55"/>
  <c r="Q245" i="55" s="1"/>
  <c r="F351" i="55"/>
  <c r="F352" i="55" s="1"/>
  <c r="H351" i="55"/>
  <c r="H352" i="55" s="1"/>
  <c r="I351" i="55"/>
  <c r="I352" i="55" s="1"/>
  <c r="J351" i="55"/>
  <c r="N351" i="55"/>
  <c r="P352" i="55"/>
  <c r="T114" i="38"/>
  <c r="U114" i="38" s="1"/>
  <c r="X113" i="38"/>
  <c r="Y113" i="38"/>
  <c r="W113" i="38"/>
  <c r="O113" i="38"/>
  <c r="O114" i="38" s="1"/>
  <c r="E113" i="38"/>
  <c r="E114" i="38" s="1"/>
  <c r="F113" i="38"/>
  <c r="F114" i="38" s="1"/>
  <c r="G113" i="38"/>
  <c r="G114" i="38" s="1"/>
  <c r="H113" i="38"/>
  <c r="H114" i="38" s="1"/>
  <c r="I113" i="38"/>
  <c r="I114" i="38" s="1"/>
  <c r="D113" i="38"/>
  <c r="D114" i="38" s="1"/>
  <c r="P42" i="41"/>
  <c r="Q42" i="41" s="1"/>
  <c r="S39" i="41"/>
  <c r="S40" i="41"/>
  <c r="S41" i="41"/>
  <c r="S43" i="41"/>
  <c r="S44" i="41"/>
  <c r="S45" i="41"/>
  <c r="S46" i="41"/>
  <c r="S47" i="41"/>
  <c r="S48" i="41"/>
  <c r="S49" i="41"/>
  <c r="S50" i="41"/>
  <c r="S51" i="41"/>
  <c r="S52" i="41"/>
  <c r="S53" i="41"/>
  <c r="S54" i="41"/>
  <c r="S55" i="41"/>
  <c r="S56" i="41"/>
  <c r="S57" i="41"/>
  <c r="S58" i="41"/>
  <c r="S59" i="41"/>
  <c r="S60" i="41"/>
  <c r="S61" i="41"/>
  <c r="S38" i="41"/>
  <c r="P39" i="41"/>
  <c r="Q39" i="41" s="1"/>
  <c r="P40" i="41"/>
  <c r="Q40" i="41" s="1"/>
  <c r="P41" i="41"/>
  <c r="Q41" i="41" s="1"/>
  <c r="P43" i="41"/>
  <c r="Q43" i="41" s="1"/>
  <c r="P44" i="41"/>
  <c r="Q44" i="41" s="1"/>
  <c r="P45" i="41"/>
  <c r="Q45" i="41" s="1"/>
  <c r="P46" i="41"/>
  <c r="Q46" i="41" s="1"/>
  <c r="P47" i="41"/>
  <c r="Q47" i="41" s="1"/>
  <c r="P48" i="41"/>
  <c r="Q48" i="41" s="1"/>
  <c r="P49" i="41"/>
  <c r="Q49" i="41" s="1"/>
  <c r="P50" i="41"/>
  <c r="Q50" i="41" s="1"/>
  <c r="P51" i="41"/>
  <c r="Q51" i="41" s="1"/>
  <c r="P52" i="41"/>
  <c r="Q52" i="41" s="1"/>
  <c r="P53" i="41"/>
  <c r="Q53" i="41" s="1"/>
  <c r="P54" i="41"/>
  <c r="Q54" i="41" s="1"/>
  <c r="P55" i="41"/>
  <c r="Q55" i="41" s="1"/>
  <c r="P56" i="41"/>
  <c r="Q56" i="41" s="1"/>
  <c r="P57" i="41"/>
  <c r="Q57" i="41" s="1"/>
  <c r="P58" i="41"/>
  <c r="Q58" i="41" s="1"/>
  <c r="P59" i="41"/>
  <c r="Q59" i="41" s="1"/>
  <c r="P60" i="41"/>
  <c r="Q60" i="41" s="1"/>
  <c r="P61" i="41"/>
  <c r="Q61" i="41" s="1"/>
  <c r="D40" i="41"/>
  <c r="D41" i="41"/>
  <c r="D42" i="41"/>
  <c r="D43" i="41"/>
  <c r="D44" i="41"/>
  <c r="D45" i="41"/>
  <c r="D46" i="41"/>
  <c r="D47" i="41"/>
  <c r="D48" i="41"/>
  <c r="D49" i="41"/>
  <c r="D50" i="41"/>
  <c r="D51" i="41"/>
  <c r="D52" i="41"/>
  <c r="D53" i="41"/>
  <c r="D54" i="41"/>
  <c r="D55" i="41"/>
  <c r="D56" i="41"/>
  <c r="D57" i="41"/>
  <c r="D58" i="41"/>
  <c r="D59" i="41"/>
  <c r="D60" i="41"/>
  <c r="D61" i="41"/>
  <c r="E40" i="41"/>
  <c r="F40" i="41"/>
  <c r="G40" i="41"/>
  <c r="H40" i="41"/>
  <c r="E41" i="41"/>
  <c r="F41" i="41"/>
  <c r="G41" i="41"/>
  <c r="H41" i="41"/>
  <c r="E42" i="41"/>
  <c r="F42" i="41"/>
  <c r="G42" i="41"/>
  <c r="H42" i="41"/>
  <c r="E43" i="41"/>
  <c r="F43" i="41"/>
  <c r="G43" i="41"/>
  <c r="H43" i="41"/>
  <c r="E44" i="41"/>
  <c r="F44" i="41"/>
  <c r="G44" i="41"/>
  <c r="H44" i="41"/>
  <c r="E45" i="41"/>
  <c r="F45" i="41"/>
  <c r="G45" i="41"/>
  <c r="H45" i="41"/>
  <c r="E46" i="41"/>
  <c r="F46" i="41"/>
  <c r="G46" i="41"/>
  <c r="H46" i="41"/>
  <c r="E47" i="41"/>
  <c r="F47" i="41"/>
  <c r="G47" i="41"/>
  <c r="H47" i="41"/>
  <c r="E48" i="41"/>
  <c r="F48" i="41"/>
  <c r="G48" i="41"/>
  <c r="H48" i="41"/>
  <c r="E49" i="41"/>
  <c r="F49" i="41"/>
  <c r="G49" i="41"/>
  <c r="H49" i="41"/>
  <c r="E50" i="41"/>
  <c r="F50" i="41"/>
  <c r="G50" i="41"/>
  <c r="H50" i="41"/>
  <c r="E51" i="41"/>
  <c r="F51" i="41"/>
  <c r="G51" i="41"/>
  <c r="H51" i="41"/>
  <c r="E52" i="41"/>
  <c r="F52" i="41"/>
  <c r="G52" i="41"/>
  <c r="H52" i="41"/>
  <c r="E53" i="41"/>
  <c r="F53" i="41"/>
  <c r="G53" i="41"/>
  <c r="H53" i="41"/>
  <c r="E54" i="41"/>
  <c r="F54" i="41"/>
  <c r="G54" i="41"/>
  <c r="H54" i="41"/>
  <c r="E55" i="41"/>
  <c r="F55" i="41"/>
  <c r="G55" i="41"/>
  <c r="H55" i="41"/>
  <c r="E56" i="41"/>
  <c r="F56" i="41"/>
  <c r="G56" i="41"/>
  <c r="H56" i="41"/>
  <c r="E57" i="41"/>
  <c r="F57" i="41"/>
  <c r="G57" i="41"/>
  <c r="H57" i="41"/>
  <c r="E58" i="41"/>
  <c r="F58" i="41"/>
  <c r="G58" i="41"/>
  <c r="H58" i="41"/>
  <c r="E59" i="41"/>
  <c r="F59" i="41"/>
  <c r="G59" i="41"/>
  <c r="H59" i="41"/>
  <c r="E60" i="41"/>
  <c r="F60" i="41"/>
  <c r="G60" i="41"/>
  <c r="H60" i="41"/>
  <c r="E61" i="41"/>
  <c r="F61" i="41"/>
  <c r="G61" i="41"/>
  <c r="H61" i="41"/>
  <c r="E39" i="41"/>
  <c r="F39" i="41"/>
  <c r="G39" i="41"/>
  <c r="H39" i="41"/>
  <c r="D39" i="41"/>
  <c r="P38" i="41"/>
  <c r="Q38" i="41" s="1"/>
  <c r="D35" i="41"/>
  <c r="E35" i="41"/>
  <c r="F35" i="41"/>
  <c r="G35" i="41"/>
  <c r="H35" i="41"/>
  <c r="D36" i="41"/>
  <c r="E36" i="41"/>
  <c r="F36" i="41"/>
  <c r="G36" i="41"/>
  <c r="H36" i="41"/>
  <c r="D37" i="41"/>
  <c r="E37" i="41"/>
  <c r="F37" i="41"/>
  <c r="G37" i="41"/>
  <c r="H37" i="41"/>
  <c r="E38" i="41"/>
  <c r="F38" i="41"/>
  <c r="G38" i="41"/>
  <c r="H38" i="41"/>
  <c r="D38" i="41"/>
  <c r="P37" i="41"/>
  <c r="Q37" i="41" s="1"/>
  <c r="P36" i="41"/>
  <c r="Q36" i="41" s="1"/>
  <c r="P35" i="41"/>
  <c r="Q35" i="41" s="1"/>
  <c r="P27" i="52"/>
  <c r="Q27" i="52" s="1"/>
  <c r="P31" i="52"/>
  <c r="Q31" i="52" s="1"/>
  <c r="P35" i="52"/>
  <c r="Q35" i="52" s="1"/>
  <c r="P39" i="52"/>
  <c r="Q39" i="52" s="1"/>
  <c r="P178" i="52"/>
  <c r="Q178" i="52" s="1"/>
  <c r="P398" i="52"/>
  <c r="Q398" i="52" s="1"/>
  <c r="P399" i="52"/>
  <c r="Q399" i="52" s="1"/>
  <c r="P43" i="52"/>
  <c r="Q43" i="52" s="1"/>
  <c r="P11" i="52"/>
  <c r="Q11" i="52" s="1"/>
  <c r="P15" i="52"/>
  <c r="Q15" i="52" s="1"/>
  <c r="P19" i="52"/>
  <c r="Q19" i="52" s="1"/>
  <c r="P151" i="52"/>
  <c r="Q151" i="52" s="1"/>
  <c r="P283" i="52"/>
  <c r="Q283" i="52" s="1"/>
  <c r="P295" i="52"/>
  <c r="Q295" i="52" s="1"/>
  <c r="P298" i="52"/>
  <c r="Q298" i="52" s="1"/>
  <c r="P336" i="52"/>
  <c r="Q336" i="52" s="1"/>
  <c r="P350" i="52"/>
  <c r="Q350" i="52" s="1"/>
  <c r="P400" i="52"/>
  <c r="Q400" i="52" s="1"/>
  <c r="P434" i="52"/>
  <c r="Q434" i="52" s="1"/>
  <c r="P435" i="52"/>
  <c r="Q435" i="52" s="1"/>
  <c r="P47" i="52"/>
  <c r="Q47" i="52" s="1"/>
  <c r="P51" i="52"/>
  <c r="Q51" i="52" s="1"/>
  <c r="P346" i="52"/>
  <c r="Q346" i="52" s="1"/>
  <c r="P348" i="52"/>
  <c r="Q348" i="52" s="1"/>
  <c r="P190" i="52"/>
  <c r="Q190" i="52" s="1"/>
  <c r="P12" i="52"/>
  <c r="Q12" i="52" s="1"/>
  <c r="P16" i="52"/>
  <c r="Q16" i="52" s="1"/>
  <c r="S16" i="52"/>
  <c r="P196" i="52"/>
  <c r="Q196" i="52" s="1"/>
  <c r="P199" i="52"/>
  <c r="Q199" i="52" s="1"/>
  <c r="P304" i="52"/>
  <c r="Q304" i="52" s="1"/>
  <c r="P20" i="52"/>
  <c r="Q20" i="52" s="1"/>
  <c r="P23" i="52"/>
  <c r="Q23" i="52" s="1"/>
  <c r="P332" i="52"/>
  <c r="Q332" i="52" s="1"/>
  <c r="P352" i="52"/>
  <c r="Q352" i="52" s="1"/>
  <c r="P354" i="52"/>
  <c r="Q354" i="52" s="1"/>
  <c r="P356" i="52"/>
  <c r="Q356" i="52" s="1"/>
  <c r="P280" i="52"/>
  <c r="Q280" i="52" s="1"/>
  <c r="P334" i="52"/>
  <c r="Q334" i="52" s="1"/>
  <c r="P358" i="52"/>
  <c r="Q358" i="52" s="1"/>
  <c r="P378" i="52"/>
  <c r="Q378" i="52" s="1"/>
  <c r="P380" i="52"/>
  <c r="Q380" i="52" s="1"/>
  <c r="H360" i="52"/>
  <c r="P360" i="52"/>
  <c r="Q360" i="52" s="1"/>
  <c r="P307" i="52"/>
  <c r="Q307" i="52" s="1"/>
  <c r="P55" i="52"/>
  <c r="Q55" i="52" s="1"/>
  <c r="P59" i="52"/>
  <c r="Q59" i="52" s="1"/>
  <c r="P63" i="52"/>
  <c r="Q63" i="52" s="1"/>
  <c r="P229" i="52"/>
  <c r="Q229" i="52" s="1"/>
  <c r="P286" i="52"/>
  <c r="Q286" i="52" s="1"/>
  <c r="P382" i="52"/>
  <c r="Q382" i="52" s="1"/>
  <c r="P44" i="52"/>
  <c r="Q44" i="52" s="1"/>
  <c r="H226" i="52"/>
  <c r="P226" i="52"/>
  <c r="Q226" i="52" s="1"/>
  <c r="P310" i="52"/>
  <c r="Q310" i="52" s="1"/>
  <c r="P67" i="52"/>
  <c r="Q67" i="52" s="1"/>
  <c r="P7" i="52"/>
  <c r="Q7" i="52" s="1"/>
  <c r="P24" i="52"/>
  <c r="Q24" i="52" s="1"/>
  <c r="S24" i="52"/>
  <c r="P71" i="52"/>
  <c r="Q71" i="52" s="1"/>
  <c r="P75" i="52"/>
  <c r="Q75" i="52" s="1"/>
  <c r="P80" i="52"/>
  <c r="Q80" i="52" s="1"/>
  <c r="P84" i="52"/>
  <c r="Q84" i="52" s="1"/>
  <c r="P88" i="52"/>
  <c r="Q88" i="52" s="1"/>
  <c r="P92" i="52"/>
  <c r="Q92" i="52" s="1"/>
  <c r="P96" i="52"/>
  <c r="Q96" i="52" s="1"/>
  <c r="P100" i="52"/>
  <c r="Q100" i="52" s="1"/>
  <c r="P202" i="52"/>
  <c r="Q202" i="52" s="1"/>
  <c r="P206" i="52"/>
  <c r="Q206" i="52" s="1"/>
  <c r="P214" i="52"/>
  <c r="Q214" i="52" s="1"/>
  <c r="P233" i="52"/>
  <c r="Q233" i="52" s="1"/>
  <c r="P236" i="52"/>
  <c r="Q236" i="52" s="1"/>
  <c r="P239" i="52"/>
  <c r="Q239" i="52" s="1"/>
  <c r="P242" i="52"/>
  <c r="Q242" i="52" s="1"/>
  <c r="P289" i="52"/>
  <c r="Q289" i="52" s="1"/>
  <c r="P292" i="52"/>
  <c r="Q292" i="52" s="1"/>
  <c r="P342" i="52"/>
  <c r="Q342" i="52" s="1"/>
  <c r="P344" i="52"/>
  <c r="Q344" i="52" s="1"/>
  <c r="P362" i="52"/>
  <c r="Q362" i="52" s="1"/>
  <c r="P364" i="52"/>
  <c r="Q364" i="52" s="1"/>
  <c r="P384" i="52"/>
  <c r="Q384" i="52" s="1"/>
  <c r="P386" i="52"/>
  <c r="Q386" i="52" s="1"/>
  <c r="P401" i="52"/>
  <c r="Q401" i="52" s="1"/>
  <c r="P402" i="52"/>
  <c r="Q402" i="52" s="1"/>
  <c r="P403" i="52"/>
  <c r="Q403" i="52" s="1"/>
  <c r="P404" i="52"/>
  <c r="Q404" i="52" s="1"/>
  <c r="P405" i="52"/>
  <c r="Q405" i="52" s="1"/>
  <c r="P406" i="52"/>
  <c r="Q406" i="52" s="1"/>
  <c r="P407" i="52"/>
  <c r="Q407" i="52" s="1"/>
  <c r="P408" i="52"/>
  <c r="Q408" i="52" s="1"/>
  <c r="P409" i="52"/>
  <c r="Q409" i="52" s="1"/>
  <c r="P410" i="52"/>
  <c r="Q410" i="52" s="1"/>
  <c r="P411" i="52"/>
  <c r="Q411" i="52" s="1"/>
  <c r="S411" i="52"/>
  <c r="P416" i="52"/>
  <c r="Q416" i="52" s="1"/>
  <c r="P423" i="52"/>
  <c r="Q423" i="52" s="1"/>
  <c r="P424" i="52"/>
  <c r="Q424" i="52" s="1"/>
  <c r="P425" i="52"/>
  <c r="Q425" i="52" s="1"/>
  <c r="P426" i="52"/>
  <c r="Q426" i="52" s="1"/>
  <c r="P427" i="52"/>
  <c r="Q427" i="52" s="1"/>
  <c r="P428" i="52"/>
  <c r="Q428" i="52" s="1"/>
  <c r="P429" i="52"/>
  <c r="Q429" i="52" s="1"/>
  <c r="P430" i="52"/>
  <c r="Q430" i="52" s="1"/>
  <c r="P431" i="52"/>
  <c r="Q431" i="52" s="1"/>
  <c r="P432" i="52"/>
  <c r="Q432" i="52" s="1"/>
  <c r="S432" i="52"/>
  <c r="P447" i="52"/>
  <c r="Q447" i="52" s="1"/>
  <c r="P448" i="52"/>
  <c r="Q448" i="52" s="1"/>
  <c r="P449" i="52"/>
  <c r="Q449" i="52" s="1"/>
  <c r="P450" i="52"/>
  <c r="Q450" i="52" s="1"/>
  <c r="P451" i="52"/>
  <c r="Q451" i="52" s="1"/>
  <c r="P452" i="52"/>
  <c r="Q452" i="52" s="1"/>
  <c r="P453" i="52"/>
  <c r="Q453" i="52" s="1"/>
  <c r="P454" i="52"/>
  <c r="Q454" i="52" s="1"/>
  <c r="P455" i="52"/>
  <c r="Q455" i="52" s="1"/>
  <c r="P456" i="52"/>
  <c r="Q456" i="52" s="1"/>
  <c r="P461" i="52"/>
  <c r="Q461" i="52" s="1"/>
  <c r="D316" i="52"/>
  <c r="E316" i="52"/>
  <c r="P316" i="52"/>
  <c r="Q316" i="52" s="1"/>
  <c r="S316" i="52"/>
  <c r="D333" i="52"/>
  <c r="E333" i="52"/>
  <c r="P333" i="52"/>
  <c r="Q333" i="52" s="1"/>
  <c r="S333" i="52"/>
  <c r="D372" i="52"/>
  <c r="E372" i="52"/>
  <c r="P372" i="52"/>
  <c r="Q372" i="52" s="1"/>
  <c r="S372" i="52"/>
  <c r="P28" i="52"/>
  <c r="Q28" i="52" s="1"/>
  <c r="P32" i="52"/>
  <c r="Q32" i="52" s="1"/>
  <c r="P36" i="52"/>
  <c r="Q36" i="52" s="1"/>
  <c r="P52" i="52"/>
  <c r="Q52" i="52" s="1"/>
  <c r="P68" i="52"/>
  <c r="Q68" i="52" s="1"/>
  <c r="Q8" i="52"/>
  <c r="Q13" i="52"/>
  <c r="Q17" i="52"/>
  <c r="Q21" i="52"/>
  <c r="Q25" i="52"/>
  <c r="Q29" i="52"/>
  <c r="Q33" i="52"/>
  <c r="Q37" i="52"/>
  <c r="Q40" i="52"/>
  <c r="Q45" i="52"/>
  <c r="Q48" i="52"/>
  <c r="Q53" i="52"/>
  <c r="Q56" i="52"/>
  <c r="P187" i="52"/>
  <c r="Q187" i="52" s="1"/>
  <c r="S187" i="52"/>
  <c r="P9" i="52"/>
  <c r="Q9" i="52" s="1"/>
  <c r="P46" i="52"/>
  <c r="Q46" i="52" s="1"/>
  <c r="P111" i="52"/>
  <c r="Q111" i="52" s="1"/>
  <c r="S111" i="52"/>
  <c r="P136" i="52"/>
  <c r="Q136" i="52" s="1"/>
  <c r="S136" i="52"/>
  <c r="P163" i="52"/>
  <c r="Q163" i="52" s="1"/>
  <c r="S163" i="52"/>
  <c r="P245" i="52"/>
  <c r="Q245" i="52" s="1"/>
  <c r="P104" i="52"/>
  <c r="Q104" i="52" s="1"/>
  <c r="P107" i="52"/>
  <c r="Q107" i="52" s="1"/>
  <c r="P112" i="52"/>
  <c r="Q112" i="52" s="1"/>
  <c r="P115" i="52"/>
  <c r="Q115" i="52" s="1"/>
  <c r="Q305" i="52"/>
  <c r="Q308" i="52"/>
  <c r="Q311" i="52"/>
  <c r="Q313" i="52"/>
  <c r="P118" i="52"/>
  <c r="Q118" i="52" s="1"/>
  <c r="P121" i="52"/>
  <c r="Q121" i="52" s="1"/>
  <c r="P124" i="52"/>
  <c r="Q124" i="52" s="1"/>
  <c r="P127" i="52"/>
  <c r="Q127" i="52" s="1"/>
  <c r="P368" i="52"/>
  <c r="Q368" i="52" s="1"/>
  <c r="P370" i="52"/>
  <c r="Q370" i="52" s="1"/>
  <c r="P433" i="52"/>
  <c r="Q433" i="52" s="1"/>
  <c r="P457" i="52"/>
  <c r="Q457" i="52" s="1"/>
  <c r="P458" i="52"/>
  <c r="Q458" i="52" s="1"/>
  <c r="P459" i="52"/>
  <c r="Q459" i="52" s="1"/>
  <c r="P460" i="52"/>
  <c r="Q460" i="52" s="1"/>
  <c r="Q256" i="52"/>
  <c r="Q108" i="52"/>
  <c r="Q113" i="52"/>
  <c r="Q116" i="52"/>
  <c r="Q119" i="52"/>
  <c r="Q122" i="52"/>
  <c r="Q125" i="52"/>
  <c r="Q128" i="52"/>
  <c r="Q130" i="52"/>
  <c r="Q133" i="52"/>
  <c r="P131" i="52"/>
  <c r="Q131" i="52" s="1"/>
  <c r="P248" i="52"/>
  <c r="Q248" i="52" s="1"/>
  <c r="P251" i="52"/>
  <c r="Q251" i="52" s="1"/>
  <c r="P134" i="52"/>
  <c r="Q134" i="52" s="1"/>
  <c r="P137" i="52"/>
  <c r="Q137" i="52" s="1"/>
  <c r="P254" i="52"/>
  <c r="Q254" i="52" s="1"/>
  <c r="P257" i="52"/>
  <c r="Q257" i="52" s="1"/>
  <c r="Q138" i="52"/>
  <c r="Q139" i="52"/>
  <c r="Q142" i="52"/>
  <c r="Q145" i="52"/>
  <c r="Q148" i="52"/>
  <c r="Q152" i="52"/>
  <c r="P140" i="52"/>
  <c r="Q140" i="52" s="1"/>
  <c r="P143" i="52"/>
  <c r="Q143" i="52" s="1"/>
  <c r="P146" i="52"/>
  <c r="Q146" i="52" s="1"/>
  <c r="P259" i="52"/>
  <c r="Q259" i="52" s="1"/>
  <c r="P149" i="52"/>
  <c r="Q149" i="52" s="1"/>
  <c r="P262" i="52"/>
  <c r="Q262" i="52" s="1"/>
  <c r="P265" i="52"/>
  <c r="Q265" i="52" s="1"/>
  <c r="P324" i="52"/>
  <c r="Q324" i="52" s="1"/>
  <c r="P326" i="52"/>
  <c r="Q326" i="52" s="1"/>
  <c r="P328" i="52"/>
  <c r="Q328" i="52" s="1"/>
  <c r="P330" i="52"/>
  <c r="Q330" i="52" s="1"/>
  <c r="P268" i="52"/>
  <c r="Q268" i="52" s="1"/>
  <c r="P271" i="52"/>
  <c r="Q271" i="52" s="1"/>
  <c r="Q272" i="52"/>
  <c r="Q274" i="52"/>
  <c r="Q277" i="52"/>
  <c r="Q281" i="52"/>
  <c r="P314" i="52"/>
  <c r="Q314" i="52" s="1"/>
  <c r="P155" i="52"/>
  <c r="Q155" i="52" s="1"/>
  <c r="P373" i="52"/>
  <c r="Q373" i="52" s="1"/>
  <c r="P374" i="52"/>
  <c r="Q374" i="52" s="1"/>
  <c r="P388" i="52"/>
  <c r="Q388" i="52" s="1"/>
  <c r="P389" i="52"/>
  <c r="Q389" i="52" s="1"/>
  <c r="P436" i="52"/>
  <c r="Q436" i="52" s="1"/>
  <c r="P437" i="52"/>
  <c r="Q437" i="52" s="1"/>
  <c r="P438" i="52"/>
  <c r="Q438" i="52" s="1"/>
  <c r="P439" i="52"/>
  <c r="Q439" i="52" s="1"/>
  <c r="P440" i="52"/>
  <c r="Q440" i="52" s="1"/>
  <c r="P158" i="52"/>
  <c r="Q158" i="52" s="1"/>
  <c r="P160" i="52"/>
  <c r="Q160" i="52" s="1"/>
  <c r="P164" i="52"/>
  <c r="Q164" i="52" s="1"/>
  <c r="P166" i="52"/>
  <c r="Q166" i="52" s="1"/>
  <c r="P169" i="52"/>
  <c r="Q169" i="52" s="1"/>
  <c r="P194" i="52"/>
  <c r="Q194" i="52" s="1"/>
  <c r="P338" i="52"/>
  <c r="Q338" i="52" s="1"/>
  <c r="P376" i="52"/>
  <c r="Q376" i="52" s="1"/>
  <c r="P390" i="52"/>
  <c r="Q390" i="52" s="1"/>
  <c r="P391" i="52"/>
  <c r="Q391" i="52" s="1"/>
  <c r="P417" i="52"/>
  <c r="Q417" i="52" s="1"/>
  <c r="P418" i="52"/>
  <c r="Q418" i="52" s="1"/>
  <c r="P441" i="52"/>
  <c r="Q441" i="52" s="1"/>
  <c r="P442" i="52"/>
  <c r="Q442" i="52" s="1"/>
  <c r="P26" i="52"/>
  <c r="Q26" i="52" s="1"/>
  <c r="P30" i="52"/>
  <c r="Q30" i="52" s="1"/>
  <c r="P60" i="52"/>
  <c r="Q60" i="52" s="1"/>
  <c r="P64" i="52"/>
  <c r="Q64" i="52" s="1"/>
  <c r="P93" i="52"/>
  <c r="Q93" i="52" s="1"/>
  <c r="S93" i="52"/>
  <c r="P97" i="52"/>
  <c r="Q97" i="52" s="1"/>
  <c r="S97" i="52"/>
  <c r="P126" i="52"/>
  <c r="Q126" i="52" s="1"/>
  <c r="S126" i="52"/>
  <c r="P150" i="52"/>
  <c r="Q150" i="52" s="1"/>
  <c r="S150" i="52"/>
  <c r="P153" i="52"/>
  <c r="Q153" i="52" s="1"/>
  <c r="S153" i="52"/>
  <c r="P170" i="52"/>
  <c r="Q170" i="52" s="1"/>
  <c r="S170" i="52"/>
  <c r="P188" i="52"/>
  <c r="Q188" i="52" s="1"/>
  <c r="S188" i="52"/>
  <c r="P191" i="52"/>
  <c r="Q191" i="52" s="1"/>
  <c r="S191" i="52"/>
  <c r="P212" i="52"/>
  <c r="Q212" i="52" s="1"/>
  <c r="S212" i="52"/>
  <c r="P216" i="52"/>
  <c r="Q216" i="52" s="1"/>
  <c r="S216" i="52"/>
  <c r="P237" i="52"/>
  <c r="Q237" i="52" s="1"/>
  <c r="S237" i="52"/>
  <c r="P240" i="52"/>
  <c r="Q240" i="52" s="1"/>
  <c r="S240" i="52"/>
  <c r="P255" i="52"/>
  <c r="Q255" i="52" s="1"/>
  <c r="S255" i="52"/>
  <c r="P258" i="52"/>
  <c r="Q258" i="52" s="1"/>
  <c r="S258" i="52"/>
  <c r="D275" i="52"/>
  <c r="E275" i="52"/>
  <c r="P275" i="52"/>
  <c r="Q275" i="52" s="1"/>
  <c r="S275" i="52"/>
  <c r="D306" i="52"/>
  <c r="E306" i="52"/>
  <c r="P306" i="52"/>
  <c r="Q306" i="52" s="1"/>
  <c r="S306" i="52"/>
  <c r="D322" i="52"/>
  <c r="E322" i="52"/>
  <c r="P322" i="52"/>
  <c r="Q322" i="52" s="1"/>
  <c r="S322" i="52"/>
  <c r="D325" i="52"/>
  <c r="E325" i="52"/>
  <c r="P325" i="52"/>
  <c r="Q325" i="52" s="1"/>
  <c r="S325" i="52"/>
  <c r="D339" i="52"/>
  <c r="E339" i="52"/>
  <c r="P339" i="52"/>
  <c r="Q339" i="52" s="1"/>
  <c r="S339" i="52"/>
  <c r="D340" i="52"/>
  <c r="E340" i="52"/>
  <c r="P340" i="52"/>
  <c r="Q340" i="52" s="1"/>
  <c r="S340" i="52"/>
  <c r="D351" i="52"/>
  <c r="E351" i="52"/>
  <c r="P351" i="52"/>
  <c r="Q351" i="52" s="1"/>
  <c r="S351" i="52"/>
  <c r="D365" i="52"/>
  <c r="E365" i="52"/>
  <c r="P365" i="52"/>
  <c r="Q365" i="52" s="1"/>
  <c r="S365" i="52"/>
  <c r="D379" i="52"/>
  <c r="E379" i="52"/>
  <c r="P379" i="52"/>
  <c r="Q379" i="52" s="1"/>
  <c r="S379" i="52"/>
  <c r="D381" i="52"/>
  <c r="E381" i="52"/>
  <c r="P381" i="52"/>
  <c r="Q381" i="52" s="1"/>
  <c r="S381" i="52"/>
  <c r="P81" i="52"/>
  <c r="Q81" i="52" s="1"/>
  <c r="P85" i="52"/>
  <c r="Q85" i="52" s="1"/>
  <c r="P89" i="52"/>
  <c r="Q89" i="52" s="1"/>
  <c r="P94" i="52"/>
  <c r="Q94" i="52" s="1"/>
  <c r="P98" i="52"/>
  <c r="Q98" i="52" s="1"/>
  <c r="P412" i="52"/>
  <c r="Q412" i="52" s="1"/>
  <c r="P172" i="52"/>
  <c r="Q172" i="52" s="1"/>
  <c r="P175" i="52"/>
  <c r="Q175" i="52" s="1"/>
  <c r="P392" i="52"/>
  <c r="Q392" i="52" s="1"/>
  <c r="P393" i="52"/>
  <c r="Q393" i="52" s="1"/>
  <c r="P394" i="52"/>
  <c r="Q394" i="52" s="1"/>
  <c r="P395" i="52"/>
  <c r="Q395" i="52" s="1"/>
  <c r="P396" i="52"/>
  <c r="Q396" i="52" s="1"/>
  <c r="P34" i="52"/>
  <c r="Q34" i="52" s="1"/>
  <c r="P38" i="52"/>
  <c r="Q38" i="52" s="1"/>
  <c r="P41" i="52"/>
  <c r="Q41" i="52" s="1"/>
  <c r="P70" i="52"/>
  <c r="Q70" i="52" s="1"/>
  <c r="S70" i="52"/>
  <c r="P73" i="52"/>
  <c r="Q73" i="52" s="1"/>
  <c r="S73" i="52"/>
  <c r="P77" i="52"/>
  <c r="Q77" i="52" s="1"/>
  <c r="S77" i="52"/>
  <c r="P101" i="52"/>
  <c r="Q101" i="52" s="1"/>
  <c r="S101" i="52"/>
  <c r="P105" i="52"/>
  <c r="Q105" i="52" s="1"/>
  <c r="S105" i="52"/>
  <c r="P109" i="52"/>
  <c r="Q109" i="52" s="1"/>
  <c r="S109" i="52"/>
  <c r="P129" i="52"/>
  <c r="Q129" i="52" s="1"/>
  <c r="S129" i="52"/>
  <c r="P132" i="52"/>
  <c r="Q132" i="52" s="1"/>
  <c r="S132" i="52"/>
  <c r="P135" i="52"/>
  <c r="Q135" i="52" s="1"/>
  <c r="S135" i="52"/>
  <c r="P156" i="52"/>
  <c r="Q156" i="52" s="1"/>
  <c r="S156" i="52"/>
  <c r="P159" i="52"/>
  <c r="Q159" i="52" s="1"/>
  <c r="S159" i="52"/>
  <c r="P161" i="52"/>
  <c r="Q161" i="52" s="1"/>
  <c r="S161" i="52"/>
  <c r="P173" i="52"/>
  <c r="Q173" i="52" s="1"/>
  <c r="S173" i="52"/>
  <c r="P176" i="52"/>
  <c r="Q176" i="52" s="1"/>
  <c r="S176" i="52"/>
  <c r="P195" i="52"/>
  <c r="Q195" i="52" s="1"/>
  <c r="S195" i="52"/>
  <c r="P198" i="52"/>
  <c r="Q198" i="52" s="1"/>
  <c r="S198" i="52"/>
  <c r="P201" i="52"/>
  <c r="Q201" i="52" s="1"/>
  <c r="S201" i="52"/>
  <c r="P218" i="52"/>
  <c r="Q218" i="52" s="1"/>
  <c r="S218" i="52"/>
  <c r="P221" i="52"/>
  <c r="Q221" i="52" s="1"/>
  <c r="S221" i="52"/>
  <c r="P224" i="52"/>
  <c r="Q224" i="52" s="1"/>
  <c r="S224" i="52"/>
  <c r="P243" i="52"/>
  <c r="Q243" i="52" s="1"/>
  <c r="S243" i="52"/>
  <c r="P246" i="52"/>
  <c r="Q246" i="52" s="1"/>
  <c r="S246" i="52"/>
  <c r="P249" i="52"/>
  <c r="Q249" i="52" s="1"/>
  <c r="S249" i="52"/>
  <c r="P261" i="52"/>
  <c r="Q261" i="52" s="1"/>
  <c r="S261" i="52"/>
  <c r="P264" i="52"/>
  <c r="Q264" i="52" s="1"/>
  <c r="S264" i="52"/>
  <c r="P267" i="52"/>
  <c r="Q267" i="52" s="1"/>
  <c r="S267" i="52"/>
  <c r="D278" i="52"/>
  <c r="E278" i="52"/>
  <c r="P278" i="52"/>
  <c r="Q278" i="52" s="1"/>
  <c r="S278" i="52"/>
  <c r="D282" i="52"/>
  <c r="E282" i="52"/>
  <c r="P282" i="52"/>
  <c r="Q282" i="52" s="1"/>
  <c r="S282" i="52"/>
  <c r="D284" i="52"/>
  <c r="E284" i="52"/>
  <c r="P284" i="52"/>
  <c r="Q284" i="52" s="1"/>
  <c r="S284" i="52"/>
  <c r="D293" i="52"/>
  <c r="E293" i="52"/>
  <c r="P293" i="52"/>
  <c r="Q293" i="52" s="1"/>
  <c r="S293" i="52"/>
  <c r="D296" i="52"/>
  <c r="E296" i="52"/>
  <c r="P296" i="52"/>
  <c r="Q296" i="52" s="1"/>
  <c r="S296" i="52"/>
  <c r="D299" i="52"/>
  <c r="E299" i="52"/>
  <c r="P299" i="52"/>
  <c r="Q299" i="52" s="1"/>
  <c r="S299" i="52"/>
  <c r="D309" i="52"/>
  <c r="E309" i="52"/>
  <c r="P309" i="52"/>
  <c r="Q309" i="52" s="1"/>
  <c r="S309" i="52"/>
  <c r="D312" i="52"/>
  <c r="E312" i="52"/>
  <c r="P312" i="52"/>
  <c r="Q312" i="52" s="1"/>
  <c r="S312" i="52"/>
  <c r="D315" i="52"/>
  <c r="E315" i="52"/>
  <c r="P315" i="52"/>
  <c r="Q315" i="52" s="1"/>
  <c r="S315" i="52"/>
  <c r="D327" i="52"/>
  <c r="E327" i="52"/>
  <c r="P327" i="52"/>
  <c r="Q327" i="52" s="1"/>
  <c r="S327" i="52"/>
  <c r="D329" i="52"/>
  <c r="E329" i="52"/>
  <c r="P329" i="52"/>
  <c r="Q329" i="52" s="1"/>
  <c r="S329" i="52"/>
  <c r="D331" i="52"/>
  <c r="E331" i="52"/>
  <c r="P331" i="52"/>
  <c r="Q331" i="52" s="1"/>
  <c r="S331" i="52"/>
  <c r="D343" i="52"/>
  <c r="E343" i="52"/>
  <c r="P343" i="52"/>
  <c r="Q343" i="52" s="1"/>
  <c r="S343" i="52"/>
  <c r="D345" i="52"/>
  <c r="E345" i="52"/>
  <c r="P345" i="52"/>
  <c r="Q345" i="52" s="1"/>
  <c r="S345" i="52"/>
  <c r="D347" i="52"/>
  <c r="E347" i="52"/>
  <c r="P347" i="52"/>
  <c r="Q347" i="52" s="1"/>
  <c r="S347" i="52"/>
  <c r="D353" i="52"/>
  <c r="E353" i="52"/>
  <c r="P353" i="52"/>
  <c r="Q353" i="52" s="1"/>
  <c r="S353" i="52"/>
  <c r="D355" i="52"/>
  <c r="E355" i="52"/>
  <c r="P355" i="52"/>
  <c r="Q355" i="52" s="1"/>
  <c r="S355" i="52"/>
  <c r="D357" i="52"/>
  <c r="E357" i="52"/>
  <c r="P357" i="52"/>
  <c r="Q357" i="52" s="1"/>
  <c r="S357" i="52"/>
  <c r="D367" i="52"/>
  <c r="E367" i="52"/>
  <c r="P367" i="52"/>
  <c r="Q367" i="52" s="1"/>
  <c r="S367" i="52"/>
  <c r="D369" i="52"/>
  <c r="E369" i="52"/>
  <c r="P369" i="52"/>
  <c r="Q369" i="52" s="1"/>
  <c r="S369" i="52"/>
  <c r="D371" i="52"/>
  <c r="E371" i="52"/>
  <c r="P371" i="52"/>
  <c r="Q371" i="52" s="1"/>
  <c r="S371" i="52"/>
  <c r="D383" i="52"/>
  <c r="E383" i="52"/>
  <c r="P383" i="52"/>
  <c r="Q383" i="52" s="1"/>
  <c r="S383" i="52"/>
  <c r="D385" i="52"/>
  <c r="E385" i="52"/>
  <c r="P385" i="52"/>
  <c r="Q385" i="52" s="1"/>
  <c r="S385" i="52"/>
  <c r="D387" i="52"/>
  <c r="E387" i="52"/>
  <c r="P387" i="52"/>
  <c r="Q387" i="52" s="1"/>
  <c r="S387" i="52"/>
  <c r="Q167" i="52"/>
  <c r="Q184" i="52"/>
  <c r="P279" i="52"/>
  <c r="Q279" i="52" s="1"/>
  <c r="P443" i="52"/>
  <c r="Q443" i="52" s="1"/>
  <c r="P341" i="52"/>
  <c r="Q341" i="52" s="1"/>
  <c r="P397" i="52"/>
  <c r="Q397" i="52" s="1"/>
  <c r="P49" i="52"/>
  <c r="Q49" i="52" s="1"/>
  <c r="P317" i="52"/>
  <c r="Q317" i="52" s="1"/>
  <c r="P276" i="52"/>
  <c r="Q276" i="52" s="1"/>
  <c r="P318" i="52"/>
  <c r="Q318" i="52" s="1"/>
  <c r="P320" i="52"/>
  <c r="Q320" i="52" s="1"/>
  <c r="P323" i="52"/>
  <c r="Q323" i="52" s="1"/>
  <c r="P413" i="52"/>
  <c r="Q413" i="52" s="1"/>
  <c r="P414" i="52"/>
  <c r="Q414" i="52" s="1"/>
  <c r="P415" i="52"/>
  <c r="Q415" i="52" s="1"/>
  <c r="P57" i="52"/>
  <c r="Q57" i="52" s="1"/>
  <c r="P62" i="52"/>
  <c r="Q62" i="52" s="1"/>
  <c r="P66" i="52"/>
  <c r="Q66" i="52" s="1"/>
  <c r="P74" i="52"/>
  <c r="Q74" i="52" s="1"/>
  <c r="Q290" i="52"/>
  <c r="Q294" i="52"/>
  <c r="Q297" i="52"/>
  <c r="Q300" i="52"/>
  <c r="Q301" i="52"/>
  <c r="P182" i="52"/>
  <c r="Q182" i="52" s="1"/>
  <c r="P419" i="52"/>
  <c r="Q419" i="52" s="1"/>
  <c r="P420" i="52"/>
  <c r="Q420" i="52" s="1"/>
  <c r="P421" i="52"/>
  <c r="Q421" i="52" s="1"/>
  <c r="Q285" i="52"/>
  <c r="P302" i="52"/>
  <c r="Q302" i="52" s="1"/>
  <c r="P422" i="52"/>
  <c r="Q422" i="52" s="1"/>
  <c r="P102" i="52"/>
  <c r="Q102" i="52" s="1"/>
  <c r="P106" i="52"/>
  <c r="Q106" i="52" s="1"/>
  <c r="P110" i="52"/>
  <c r="Q110" i="52" s="1"/>
  <c r="P114" i="52"/>
  <c r="Q114" i="52" s="1"/>
  <c r="P444" i="52"/>
  <c r="Q444" i="52" s="1"/>
  <c r="P445" i="52"/>
  <c r="Q445" i="52" s="1"/>
  <c r="P446" i="52"/>
  <c r="Q446" i="52" s="1"/>
  <c r="P14" i="52"/>
  <c r="Q14" i="52" s="1"/>
  <c r="P18" i="52"/>
  <c r="Q18" i="52" s="1"/>
  <c r="P22" i="52"/>
  <c r="Q22" i="52" s="1"/>
  <c r="P50" i="52"/>
  <c r="Q50" i="52" s="1"/>
  <c r="P54" i="52"/>
  <c r="Q54" i="52" s="1"/>
  <c r="P58" i="52"/>
  <c r="Q58" i="52" s="1"/>
  <c r="P82" i="52"/>
  <c r="Q82" i="52" s="1"/>
  <c r="S82" i="52"/>
  <c r="P86" i="52"/>
  <c r="Q86" i="52" s="1"/>
  <c r="S86" i="52"/>
  <c r="P90" i="52"/>
  <c r="Q90" i="52" s="1"/>
  <c r="S90" i="52"/>
  <c r="P117" i="52"/>
  <c r="Q117" i="52" s="1"/>
  <c r="S117" i="52"/>
  <c r="P120" i="52"/>
  <c r="Q120" i="52" s="1"/>
  <c r="S120" i="52"/>
  <c r="P123" i="52"/>
  <c r="Q123" i="52" s="1"/>
  <c r="S123" i="52"/>
  <c r="P141" i="52"/>
  <c r="Q141" i="52" s="1"/>
  <c r="S141" i="52"/>
  <c r="P144" i="52"/>
  <c r="Q144" i="52" s="1"/>
  <c r="S144" i="52"/>
  <c r="P147" i="52"/>
  <c r="Q147" i="52" s="1"/>
  <c r="S147" i="52"/>
  <c r="P168" i="52"/>
  <c r="Q168" i="52" s="1"/>
  <c r="S168" i="52"/>
  <c r="P180" i="52"/>
  <c r="Q180" i="52" s="1"/>
  <c r="S180" i="52"/>
  <c r="P183" i="52"/>
  <c r="Q183" i="52" s="1"/>
  <c r="S183" i="52"/>
  <c r="P185" i="52"/>
  <c r="Q185" i="52" s="1"/>
  <c r="S185" i="52"/>
  <c r="P204" i="52"/>
  <c r="Q204" i="52" s="1"/>
  <c r="S204" i="52"/>
  <c r="P207" i="52"/>
  <c r="Q207" i="52" s="1"/>
  <c r="S207" i="52"/>
  <c r="P209" i="52"/>
  <c r="Q209" i="52" s="1"/>
  <c r="S209" i="52"/>
  <c r="P228" i="52"/>
  <c r="Q228" i="52" s="1"/>
  <c r="S228" i="52"/>
  <c r="P231" i="52"/>
  <c r="Q231" i="52" s="1"/>
  <c r="S231" i="52"/>
  <c r="P234" i="52"/>
  <c r="Q234" i="52" s="1"/>
  <c r="S234" i="52"/>
  <c r="P252" i="52"/>
  <c r="Q252" i="52" s="1"/>
  <c r="S252" i="52"/>
  <c r="D270" i="52"/>
  <c r="E270" i="52"/>
  <c r="P270" i="52"/>
  <c r="Q270" i="52" s="1"/>
  <c r="S270" i="52"/>
  <c r="D273" i="52"/>
  <c r="E273" i="52"/>
  <c r="P273" i="52"/>
  <c r="Q273" i="52" s="1"/>
  <c r="S273" i="52"/>
  <c r="D288" i="52"/>
  <c r="E288" i="52"/>
  <c r="P288" i="52"/>
  <c r="Q288" i="52" s="1"/>
  <c r="S288" i="52"/>
  <c r="D303" i="52"/>
  <c r="E303" i="52"/>
  <c r="P303" i="52"/>
  <c r="Q303" i="52" s="1"/>
  <c r="S303" i="52"/>
  <c r="D319" i="52"/>
  <c r="E319" i="52"/>
  <c r="P319" i="52"/>
  <c r="Q319" i="52" s="1"/>
  <c r="S319" i="52"/>
  <c r="D321" i="52"/>
  <c r="E321" i="52"/>
  <c r="P321" i="52"/>
  <c r="Q321" i="52" s="1"/>
  <c r="S321" i="52"/>
  <c r="D335" i="52"/>
  <c r="E335" i="52"/>
  <c r="P335" i="52"/>
  <c r="Q335" i="52" s="1"/>
  <c r="S335" i="52"/>
  <c r="D337" i="52"/>
  <c r="E337" i="52"/>
  <c r="P337" i="52"/>
  <c r="Q337" i="52" s="1"/>
  <c r="S337" i="52"/>
  <c r="D359" i="52"/>
  <c r="E359" i="52"/>
  <c r="P359" i="52"/>
  <c r="Q359" i="52" s="1"/>
  <c r="S359" i="52"/>
  <c r="D361" i="52"/>
  <c r="E361" i="52"/>
  <c r="P361" i="52"/>
  <c r="Q361" i="52" s="1"/>
  <c r="S361" i="52"/>
  <c r="D363" i="52"/>
  <c r="E363" i="52"/>
  <c r="P363" i="52"/>
  <c r="Q363" i="52" s="1"/>
  <c r="S363" i="52"/>
  <c r="D375" i="52"/>
  <c r="E375" i="52"/>
  <c r="P375" i="52"/>
  <c r="Q375" i="52" s="1"/>
  <c r="S375" i="52"/>
  <c r="D377" i="52"/>
  <c r="E377" i="52"/>
  <c r="P377" i="52"/>
  <c r="Q377" i="52" s="1"/>
  <c r="S377" i="52"/>
  <c r="P186" i="52"/>
  <c r="Q186" i="52" s="1"/>
  <c r="P210" i="52"/>
  <c r="Q210" i="52" s="1"/>
  <c r="P213" i="52"/>
  <c r="Q213" i="52" s="1"/>
  <c r="P219" i="52"/>
  <c r="Q219" i="52" s="1"/>
  <c r="P222" i="52"/>
  <c r="Q222" i="52" s="1"/>
  <c r="P225" i="52"/>
  <c r="Q225" i="52" s="1"/>
  <c r="D291" i="52"/>
  <c r="E291" i="52"/>
  <c r="P291" i="52"/>
  <c r="Q291" i="52" s="1"/>
  <c r="S291" i="52"/>
  <c r="D349" i="52"/>
  <c r="E349" i="52"/>
  <c r="P349" i="52"/>
  <c r="Q349" i="52" s="1"/>
  <c r="S349" i="52"/>
  <c r="P10" i="52"/>
  <c r="Q10" i="52" s="1"/>
  <c r="P42" i="52"/>
  <c r="Q42" i="52" s="1"/>
  <c r="U137" i="51"/>
  <c r="R137" i="51"/>
  <c r="S137" i="51" s="1"/>
  <c r="H137" i="51"/>
  <c r="E137" i="51"/>
  <c r="D137" i="51"/>
  <c r="U136" i="51"/>
  <c r="R136" i="51"/>
  <c r="S136" i="51" s="1"/>
  <c r="H136" i="51"/>
  <c r="E136" i="51"/>
  <c r="D136" i="51"/>
  <c r="U135" i="51"/>
  <c r="R135" i="51"/>
  <c r="S135" i="51" s="1"/>
  <c r="H135" i="51"/>
  <c r="E135" i="51"/>
  <c r="D135" i="51"/>
  <c r="U133" i="51"/>
  <c r="R133" i="51"/>
  <c r="S133" i="51" s="1"/>
  <c r="H133" i="51"/>
  <c r="E133" i="51"/>
  <c r="D133" i="51"/>
  <c r="U134" i="51"/>
  <c r="R134" i="51"/>
  <c r="S134" i="51" s="1"/>
  <c r="H134" i="51"/>
  <c r="E134" i="51"/>
  <c r="D134" i="51"/>
  <c r="U132" i="51"/>
  <c r="R132" i="51"/>
  <c r="S132" i="51" s="1"/>
  <c r="H132" i="51"/>
  <c r="E132" i="51"/>
  <c r="D132" i="51"/>
  <c r="U131" i="51"/>
  <c r="R131" i="51"/>
  <c r="S131" i="51" s="1"/>
  <c r="H131" i="51"/>
  <c r="E131" i="51"/>
  <c r="D131" i="51"/>
  <c r="U130" i="51"/>
  <c r="R130" i="51"/>
  <c r="S130" i="51" s="1"/>
  <c r="H130" i="51"/>
  <c r="E130" i="51"/>
  <c r="D130" i="51"/>
  <c r="U129" i="51"/>
  <c r="R129" i="51"/>
  <c r="S129" i="51" s="1"/>
  <c r="H129" i="51"/>
  <c r="E129" i="51"/>
  <c r="D129" i="51"/>
  <c r="U128" i="51"/>
  <c r="R128" i="51"/>
  <c r="S128" i="51" s="1"/>
  <c r="H128" i="51"/>
  <c r="E128" i="51"/>
  <c r="D128" i="51"/>
  <c r="U127" i="51"/>
  <c r="R127" i="51"/>
  <c r="S127" i="51" s="1"/>
  <c r="H127" i="51"/>
  <c r="E127" i="51"/>
  <c r="D127" i="51"/>
  <c r="U126" i="51"/>
  <c r="R126" i="51"/>
  <c r="S126" i="51" s="1"/>
  <c r="H126" i="51"/>
  <c r="E126" i="51"/>
  <c r="D126" i="51"/>
  <c r="U125" i="51"/>
  <c r="R125" i="51"/>
  <c r="S125" i="51" s="1"/>
  <c r="H125" i="51"/>
  <c r="E125" i="51"/>
  <c r="D125" i="51"/>
  <c r="U124" i="51"/>
  <c r="R124" i="51"/>
  <c r="S124" i="51" s="1"/>
  <c r="H124" i="51"/>
  <c r="E124" i="51"/>
  <c r="D124" i="51"/>
  <c r="U123" i="51"/>
  <c r="R123" i="51"/>
  <c r="S123" i="51" s="1"/>
  <c r="H123" i="51"/>
  <c r="E123" i="51"/>
  <c r="D123" i="51"/>
  <c r="U122" i="51"/>
  <c r="R122" i="51"/>
  <c r="S122" i="51" s="1"/>
  <c r="H122" i="51"/>
  <c r="E122" i="51"/>
  <c r="D122" i="51"/>
  <c r="U121" i="51"/>
  <c r="R121" i="51"/>
  <c r="S121" i="51" s="1"/>
  <c r="H121" i="51"/>
  <c r="E121" i="51"/>
  <c r="D121" i="51"/>
  <c r="U120" i="51"/>
  <c r="R120" i="51"/>
  <c r="S120" i="51" s="1"/>
  <c r="H120" i="51"/>
  <c r="E120" i="51"/>
  <c r="D120" i="51"/>
  <c r="U119" i="51"/>
  <c r="R119" i="51"/>
  <c r="S119" i="51" s="1"/>
  <c r="H119" i="51"/>
  <c r="E119" i="51"/>
  <c r="D119" i="51"/>
  <c r="U118" i="51"/>
  <c r="R118" i="51"/>
  <c r="S118" i="51" s="1"/>
  <c r="H118" i="51"/>
  <c r="E118" i="51"/>
  <c r="D118" i="51"/>
  <c r="U117" i="51"/>
  <c r="R117" i="51"/>
  <c r="S117" i="51" s="1"/>
  <c r="H117" i="51"/>
  <c r="E117" i="51"/>
  <c r="D117" i="51"/>
  <c r="U116" i="51"/>
  <c r="R116" i="51"/>
  <c r="S116" i="51" s="1"/>
  <c r="H116" i="51"/>
  <c r="E116" i="51"/>
  <c r="D116" i="51"/>
  <c r="U115" i="51"/>
  <c r="R115" i="51"/>
  <c r="S115" i="51" s="1"/>
  <c r="H115" i="51"/>
  <c r="E115" i="51"/>
  <c r="D115" i="51"/>
  <c r="U113" i="51"/>
  <c r="R113" i="51"/>
  <c r="S113" i="51" s="1"/>
  <c r="H113" i="51"/>
  <c r="E113" i="51"/>
  <c r="D113" i="51"/>
  <c r="U114" i="51"/>
  <c r="R114" i="51"/>
  <c r="S114" i="51" s="1"/>
  <c r="H114" i="51"/>
  <c r="E114" i="51"/>
  <c r="D114" i="51"/>
  <c r="U112" i="51"/>
  <c r="R112" i="51"/>
  <c r="S112" i="51" s="1"/>
  <c r="H112" i="51"/>
  <c r="E112" i="51"/>
  <c r="D112" i="51"/>
  <c r="U111" i="51"/>
  <c r="R111" i="51"/>
  <c r="S111" i="51" s="1"/>
  <c r="H111" i="51"/>
  <c r="E111" i="51"/>
  <c r="D111" i="51"/>
  <c r="U110" i="51"/>
  <c r="R110" i="51"/>
  <c r="S110" i="51" s="1"/>
  <c r="H110" i="51"/>
  <c r="E110" i="51"/>
  <c r="D110" i="51"/>
  <c r="U109" i="51"/>
  <c r="R109" i="51"/>
  <c r="S109" i="51" s="1"/>
  <c r="H109" i="51"/>
  <c r="E109" i="51"/>
  <c r="D109" i="51"/>
  <c r="U108" i="51"/>
  <c r="R108" i="51"/>
  <c r="S108" i="51" s="1"/>
  <c r="H108" i="51"/>
  <c r="E108" i="51"/>
  <c r="D108" i="51"/>
  <c r="U107" i="51"/>
  <c r="R107" i="51"/>
  <c r="S107" i="51" s="1"/>
  <c r="H107" i="51"/>
  <c r="E107" i="51"/>
  <c r="D107" i="51"/>
  <c r="U105" i="51"/>
  <c r="R105" i="51"/>
  <c r="S105" i="51" s="1"/>
  <c r="H105" i="51"/>
  <c r="E105" i="51"/>
  <c r="D105" i="51"/>
  <c r="U106" i="51"/>
  <c r="R106" i="51"/>
  <c r="S106" i="51" s="1"/>
  <c r="H106" i="51"/>
  <c r="E106" i="51"/>
  <c r="D106" i="51"/>
  <c r="U104" i="51"/>
  <c r="R104" i="51"/>
  <c r="S104" i="51" s="1"/>
  <c r="H104" i="51"/>
  <c r="E104" i="51"/>
  <c r="D104" i="51"/>
  <c r="U103" i="51"/>
  <c r="R103" i="51"/>
  <c r="S103" i="51" s="1"/>
  <c r="H103" i="51"/>
  <c r="E103" i="51"/>
  <c r="D103" i="51"/>
  <c r="U102" i="51"/>
  <c r="R102" i="51"/>
  <c r="S102" i="51" s="1"/>
  <c r="H102" i="51"/>
  <c r="E102" i="51"/>
  <c r="D102" i="51"/>
  <c r="U101" i="51"/>
  <c r="R101" i="51"/>
  <c r="S101" i="51" s="1"/>
  <c r="H101" i="51"/>
  <c r="E101" i="51"/>
  <c r="D101" i="51"/>
  <c r="U100" i="51"/>
  <c r="R100" i="51"/>
  <c r="S100" i="51" s="1"/>
  <c r="H100" i="51"/>
  <c r="E100" i="51"/>
  <c r="D100" i="51"/>
  <c r="U99" i="51"/>
  <c r="R99" i="51"/>
  <c r="S99" i="51" s="1"/>
  <c r="H99" i="51"/>
  <c r="E99" i="51"/>
  <c r="D99" i="51"/>
  <c r="U98" i="51"/>
  <c r="R98" i="51"/>
  <c r="S98" i="51" s="1"/>
  <c r="H98" i="51"/>
  <c r="E98" i="51"/>
  <c r="D98" i="51"/>
  <c r="U97" i="51"/>
  <c r="R97" i="51"/>
  <c r="S97" i="51" s="1"/>
  <c r="H97" i="51"/>
  <c r="E97" i="51"/>
  <c r="D97" i="51"/>
  <c r="U96" i="51"/>
  <c r="R96" i="51"/>
  <c r="S96" i="51" s="1"/>
  <c r="H96" i="51"/>
  <c r="E96" i="51"/>
  <c r="D96" i="51"/>
  <c r="U95" i="51"/>
  <c r="R95" i="51"/>
  <c r="S95" i="51" s="1"/>
  <c r="H95" i="51"/>
  <c r="E95" i="51"/>
  <c r="D95" i="51"/>
  <c r="U94" i="51"/>
  <c r="R94" i="51"/>
  <c r="S94" i="51" s="1"/>
  <c r="H94" i="51"/>
  <c r="E94" i="51"/>
  <c r="D94" i="51"/>
  <c r="U93" i="51"/>
  <c r="R93" i="51"/>
  <c r="S93" i="51" s="1"/>
  <c r="H93" i="51"/>
  <c r="E93" i="51"/>
  <c r="D93" i="51"/>
  <c r="U92" i="51"/>
  <c r="R92" i="51"/>
  <c r="S92" i="51" s="1"/>
  <c r="H92" i="51"/>
  <c r="E92" i="51"/>
  <c r="D92" i="51"/>
  <c r="U91" i="51"/>
  <c r="R91" i="51"/>
  <c r="S91" i="51" s="1"/>
  <c r="H91" i="51"/>
  <c r="E91" i="51"/>
  <c r="D91" i="51"/>
  <c r="U90" i="51"/>
  <c r="R90" i="51"/>
  <c r="S90" i="51" s="1"/>
  <c r="H90" i="51"/>
  <c r="E90" i="51"/>
  <c r="D90" i="51"/>
  <c r="U89" i="51"/>
  <c r="R89" i="51"/>
  <c r="S89" i="51" s="1"/>
  <c r="H89" i="51"/>
  <c r="E89" i="51"/>
  <c r="D89" i="51"/>
  <c r="U88" i="51"/>
  <c r="R88" i="51"/>
  <c r="S88" i="51" s="1"/>
  <c r="H88" i="51"/>
  <c r="E88" i="51"/>
  <c r="D88" i="51"/>
  <c r="U87" i="51"/>
  <c r="R87" i="51"/>
  <c r="S87" i="51" s="1"/>
  <c r="H87" i="51"/>
  <c r="E87" i="51"/>
  <c r="D87" i="51"/>
  <c r="U86" i="51"/>
  <c r="R86" i="51"/>
  <c r="S86" i="51" s="1"/>
  <c r="H86" i="51"/>
  <c r="E86" i="51"/>
  <c r="D86" i="51"/>
  <c r="U85" i="51"/>
  <c r="R85" i="51"/>
  <c r="S85" i="51" s="1"/>
  <c r="U84" i="51"/>
  <c r="R84" i="51"/>
  <c r="S84" i="51" s="1"/>
  <c r="U83" i="51"/>
  <c r="R83" i="51"/>
  <c r="S83" i="51" s="1"/>
  <c r="U81" i="51"/>
  <c r="R81" i="51"/>
  <c r="S81" i="51" s="1"/>
  <c r="U82" i="51"/>
  <c r="R82" i="51"/>
  <c r="S82" i="51" s="1"/>
  <c r="U80" i="51"/>
  <c r="R80" i="51"/>
  <c r="S80" i="51" s="1"/>
  <c r="U79" i="51"/>
  <c r="R79" i="51"/>
  <c r="S79" i="51" s="1"/>
  <c r="U78" i="51"/>
  <c r="R78" i="51"/>
  <c r="S78" i="51" s="1"/>
  <c r="U77" i="51"/>
  <c r="R77" i="51"/>
  <c r="S77" i="51" s="1"/>
  <c r="U75" i="51"/>
  <c r="R75" i="51"/>
  <c r="S75" i="51" s="1"/>
  <c r="U76" i="51"/>
  <c r="R76" i="51"/>
  <c r="S76" i="51" s="1"/>
  <c r="U74" i="51"/>
  <c r="R74" i="51"/>
  <c r="S74" i="51" s="1"/>
  <c r="U73" i="51"/>
  <c r="R73" i="51"/>
  <c r="S73" i="51" s="1"/>
  <c r="U72" i="51"/>
  <c r="R72" i="51"/>
  <c r="S72" i="51" s="1"/>
  <c r="U71" i="51"/>
  <c r="R71" i="51"/>
  <c r="S71" i="51" s="1"/>
  <c r="U70" i="51"/>
  <c r="R70" i="51"/>
  <c r="S70" i="51" s="1"/>
  <c r="U69" i="51"/>
  <c r="R69" i="51"/>
  <c r="S69" i="51" s="1"/>
  <c r="U67" i="51"/>
  <c r="R67" i="51"/>
  <c r="S67" i="51" s="1"/>
  <c r="U68" i="51"/>
  <c r="R68" i="51"/>
  <c r="S68" i="51" s="1"/>
  <c r="U66" i="51"/>
  <c r="R66" i="51"/>
  <c r="S66" i="51" s="1"/>
  <c r="U65" i="51"/>
  <c r="R65" i="51"/>
  <c r="S65" i="51" s="1"/>
  <c r="U64" i="51"/>
  <c r="R64" i="51"/>
  <c r="S64" i="51" s="1"/>
  <c r="U63" i="51"/>
  <c r="R63" i="51"/>
  <c r="S63" i="51" s="1"/>
  <c r="U62" i="51"/>
  <c r="R62" i="51"/>
  <c r="S62" i="51" s="1"/>
  <c r="U61" i="51"/>
  <c r="R61" i="51"/>
  <c r="S61" i="51" s="1"/>
  <c r="U59" i="51"/>
  <c r="R59" i="51"/>
  <c r="S59" i="51" s="1"/>
  <c r="U60" i="51"/>
  <c r="R60" i="51"/>
  <c r="S60" i="51" s="1"/>
  <c r="U58" i="51"/>
  <c r="R58" i="51"/>
  <c r="S58" i="51" s="1"/>
  <c r="U57" i="51"/>
  <c r="R57" i="51"/>
  <c r="S57" i="51" s="1"/>
  <c r="U56" i="51"/>
  <c r="R56" i="51"/>
  <c r="S56" i="51" s="1"/>
  <c r="U55" i="51"/>
  <c r="R55" i="51"/>
  <c r="S55" i="51" s="1"/>
  <c r="U54" i="51"/>
  <c r="R54" i="51"/>
  <c r="S54" i="51" s="1"/>
  <c r="U53" i="51"/>
  <c r="R53" i="51"/>
  <c r="S53" i="51" s="1"/>
  <c r="U52" i="51"/>
  <c r="R52" i="51"/>
  <c r="S52" i="51" s="1"/>
  <c r="U51" i="51"/>
  <c r="R51" i="51"/>
  <c r="S51" i="51" s="1"/>
  <c r="U50" i="51"/>
  <c r="R50" i="51"/>
  <c r="S50" i="51" s="1"/>
  <c r="U49" i="51"/>
  <c r="R49" i="51"/>
  <c r="S49" i="51" s="1"/>
  <c r="U48" i="51"/>
  <c r="R48" i="51"/>
  <c r="S48" i="51" s="1"/>
  <c r="U46" i="51"/>
  <c r="R46" i="51"/>
  <c r="S46" i="51" s="1"/>
  <c r="U47" i="51"/>
  <c r="R47" i="51"/>
  <c r="S47" i="51" s="1"/>
  <c r="U45" i="51"/>
  <c r="R45" i="51"/>
  <c r="S45" i="51" s="1"/>
  <c r="U44" i="51"/>
  <c r="R44" i="51"/>
  <c r="S44" i="51" s="1"/>
  <c r="U43" i="51"/>
  <c r="R43" i="51"/>
  <c r="S43" i="51" s="1"/>
  <c r="U42" i="51"/>
  <c r="R42" i="51"/>
  <c r="S42" i="51" s="1"/>
  <c r="U41" i="51"/>
  <c r="R41" i="51"/>
  <c r="S41" i="51" s="1"/>
  <c r="U40" i="51"/>
  <c r="R40" i="51"/>
  <c r="S40" i="51" s="1"/>
  <c r="U39" i="51"/>
  <c r="R39" i="51"/>
  <c r="S39" i="51" s="1"/>
  <c r="U38" i="51"/>
  <c r="R38" i="51"/>
  <c r="S38" i="51" s="1"/>
  <c r="U37" i="51"/>
  <c r="R37" i="51"/>
  <c r="S37" i="51" s="1"/>
  <c r="U36" i="51"/>
  <c r="R36" i="51"/>
  <c r="S36" i="51" s="1"/>
  <c r="U35" i="51"/>
  <c r="R35" i="51"/>
  <c r="S35" i="51" s="1"/>
  <c r="U34" i="51"/>
  <c r="R34" i="51"/>
  <c r="S34" i="51" s="1"/>
  <c r="U33" i="51"/>
  <c r="R33" i="51"/>
  <c r="S33" i="51" s="1"/>
  <c r="U32" i="51"/>
  <c r="R32" i="51"/>
  <c r="S32" i="51" s="1"/>
  <c r="U31" i="51"/>
  <c r="R31" i="51"/>
  <c r="S31" i="51" s="1"/>
  <c r="U29" i="51"/>
  <c r="R29" i="51"/>
  <c r="S29" i="51" s="1"/>
  <c r="U30" i="51"/>
  <c r="R30" i="51"/>
  <c r="S30" i="51" s="1"/>
  <c r="U28" i="51"/>
  <c r="R28" i="51"/>
  <c r="S28" i="51" s="1"/>
  <c r="U27" i="51"/>
  <c r="R27" i="51"/>
  <c r="S27" i="51" s="1"/>
  <c r="U26" i="51"/>
  <c r="R26" i="51"/>
  <c r="S26" i="51" s="1"/>
  <c r="U25" i="51"/>
  <c r="R25" i="51"/>
  <c r="S25" i="51" s="1"/>
  <c r="U24" i="51"/>
  <c r="R24" i="51"/>
  <c r="S24" i="51" s="1"/>
  <c r="U23" i="51"/>
  <c r="R23" i="51"/>
  <c r="S23" i="51" s="1"/>
  <c r="R21" i="51"/>
  <c r="S21" i="51" s="1"/>
  <c r="R22" i="51"/>
  <c r="S22" i="51" s="1"/>
  <c r="R20" i="51"/>
  <c r="S20" i="51" s="1"/>
  <c r="R19" i="51"/>
  <c r="S19" i="51" s="1"/>
  <c r="R18" i="51"/>
  <c r="S18" i="51" s="1"/>
  <c r="R17" i="51"/>
  <c r="S17" i="51" s="1"/>
  <c r="R16" i="51"/>
  <c r="S16" i="51" s="1"/>
  <c r="R15" i="51"/>
  <c r="S15" i="51" s="1"/>
  <c r="R14" i="51"/>
  <c r="S14" i="51" s="1"/>
  <c r="R12" i="51"/>
  <c r="S12" i="51" s="1"/>
  <c r="R13" i="51"/>
  <c r="S13" i="51" s="1"/>
  <c r="R11" i="51"/>
  <c r="S11" i="51" s="1"/>
  <c r="R10" i="51"/>
  <c r="S10" i="51" s="1"/>
  <c r="R9" i="51"/>
  <c r="S9" i="51" s="1"/>
  <c r="R8" i="51"/>
  <c r="S8" i="51" s="1"/>
  <c r="R161" i="24" l="1"/>
  <c r="S161" i="24" s="1"/>
  <c r="R12" i="24"/>
  <c r="S12" i="24" s="1"/>
  <c r="R59" i="24"/>
  <c r="S59" i="24" s="1"/>
  <c r="R182" i="24"/>
  <c r="S182" i="24" s="1"/>
  <c r="P23" i="41" l="1"/>
  <c r="Q23" i="41" s="1"/>
  <c r="P8" i="41"/>
  <c r="Q8" i="41" s="1"/>
  <c r="P9" i="41"/>
  <c r="Q9" i="41" s="1"/>
  <c r="P12" i="41"/>
  <c r="Q12" i="41" s="1"/>
  <c r="P11" i="41"/>
  <c r="Q11" i="41" s="1"/>
  <c r="P13" i="41"/>
  <c r="Q13" i="41" s="1"/>
  <c r="P14" i="41"/>
  <c r="Q14" i="41" s="1"/>
  <c r="P15" i="41"/>
  <c r="Q15" i="41" s="1"/>
  <c r="P16" i="41"/>
  <c r="Q16" i="41" s="1"/>
  <c r="P17" i="41"/>
  <c r="Q17" i="41" s="1"/>
  <c r="P18" i="41"/>
  <c r="Q18" i="41" s="1"/>
  <c r="P22" i="41"/>
  <c r="Q22" i="41" s="1"/>
  <c r="P20" i="41"/>
  <c r="Q20" i="41" s="1"/>
  <c r="P21" i="41"/>
  <c r="Q21" i="41" s="1"/>
  <c r="P19" i="41"/>
  <c r="Q19" i="41" s="1"/>
  <c r="P26" i="41"/>
  <c r="Q26" i="41" s="1"/>
  <c r="P28" i="41"/>
  <c r="Q28" i="41" s="1"/>
  <c r="P27" i="41"/>
  <c r="Q27" i="41" s="1"/>
  <c r="P31" i="41"/>
  <c r="Q31" i="41" s="1"/>
  <c r="P34" i="41"/>
  <c r="Q34" i="41" s="1"/>
  <c r="P33" i="41"/>
  <c r="Q33" i="41" s="1"/>
  <c r="P32" i="41"/>
  <c r="Q32" i="41" s="1"/>
  <c r="P29" i="41"/>
  <c r="Q29" i="41" s="1"/>
  <c r="P30" i="41"/>
  <c r="Q30" i="41" s="1"/>
  <c r="P24" i="41"/>
  <c r="Q24" i="41" s="1"/>
  <c r="S10" i="41"/>
  <c r="P10" i="41"/>
  <c r="Q10" i="41" s="1"/>
  <c r="R9" i="24"/>
  <c r="S9" i="24" s="1"/>
  <c r="R10" i="24"/>
  <c r="S10" i="24" s="1"/>
  <c r="R11" i="24"/>
  <c r="S11" i="24" s="1"/>
  <c r="R8" i="24"/>
  <c r="S8" i="24" s="1"/>
  <c r="R24" i="24"/>
  <c r="S24" i="24" s="1"/>
  <c r="R25" i="24"/>
  <c r="S25" i="24" s="1"/>
  <c r="R51" i="24"/>
  <c r="S51" i="24" s="1"/>
  <c r="R26" i="24"/>
  <c r="S26" i="24" s="1"/>
  <c r="R27" i="24"/>
  <c r="S27" i="24" s="1"/>
  <c r="R54" i="24"/>
  <c r="S54" i="24" s="1"/>
  <c r="R28" i="24"/>
  <c r="S28" i="24" s="1"/>
  <c r="R36" i="24"/>
  <c r="S36" i="24" s="1"/>
  <c r="R17" i="24"/>
  <c r="S17" i="24" s="1"/>
  <c r="R33" i="24"/>
  <c r="S33" i="24" s="1"/>
  <c r="R29" i="24"/>
  <c r="S29" i="24" s="1"/>
  <c r="R37" i="24"/>
  <c r="S37" i="24" s="1"/>
  <c r="R30" i="24"/>
  <c r="S30" i="24" s="1"/>
  <c r="R18" i="24"/>
  <c r="S18" i="24" s="1"/>
  <c r="R14" i="24"/>
  <c r="S14" i="24" s="1"/>
  <c r="R31" i="24"/>
  <c r="S31" i="24" s="1"/>
  <c r="R34" i="24"/>
  <c r="S34" i="24" s="1"/>
  <c r="R52" i="24"/>
  <c r="S52" i="24" s="1"/>
  <c r="R15" i="24"/>
  <c r="S15" i="24" s="1"/>
  <c r="R47" i="24"/>
  <c r="S47" i="24" s="1"/>
  <c r="R19" i="24"/>
  <c r="S19" i="24" s="1"/>
  <c r="R53" i="24"/>
  <c r="S53" i="24" s="1"/>
  <c r="R13" i="24"/>
  <c r="S13" i="24" s="1"/>
  <c r="R38" i="24"/>
  <c r="S38" i="24" s="1"/>
  <c r="R40" i="24"/>
  <c r="S40" i="24" s="1"/>
  <c r="R48" i="24"/>
  <c r="S48" i="24" s="1"/>
  <c r="R43" i="24"/>
  <c r="S43" i="24" s="1"/>
  <c r="R20" i="24"/>
  <c r="S20" i="24" s="1"/>
  <c r="R55" i="24"/>
  <c r="S55" i="24" s="1"/>
  <c r="R49" i="24"/>
  <c r="S49" i="24" s="1"/>
  <c r="R21" i="24"/>
  <c r="S21" i="24" s="1"/>
  <c r="R35" i="24"/>
  <c r="S35" i="24" s="1"/>
  <c r="R32" i="24"/>
  <c r="S32" i="24" s="1"/>
  <c r="R50" i="24"/>
  <c r="S50" i="24" s="1"/>
  <c r="R16" i="24"/>
  <c r="S16" i="24" s="1"/>
  <c r="R41" i="24"/>
  <c r="S41" i="24" s="1"/>
  <c r="R39" i="24"/>
  <c r="S39" i="24" s="1"/>
  <c r="R22" i="24"/>
  <c r="S22" i="24" s="1"/>
  <c r="R42" i="24"/>
  <c r="S42" i="24" s="1"/>
  <c r="R23" i="24"/>
  <c r="S23" i="24" s="1"/>
  <c r="R44" i="24"/>
  <c r="S44" i="24" s="1"/>
  <c r="R57" i="24"/>
  <c r="S57" i="24" s="1"/>
  <c r="R45" i="24"/>
  <c r="S45" i="24" s="1"/>
  <c r="R46" i="24"/>
  <c r="S46" i="24" s="1"/>
  <c r="R56" i="24"/>
  <c r="S56" i="24" s="1"/>
  <c r="R58" i="24"/>
  <c r="S58" i="24" s="1"/>
  <c r="R60" i="24"/>
  <c r="S60" i="24" s="1"/>
  <c r="R61" i="24"/>
  <c r="S61" i="24" s="1"/>
  <c r="R62" i="24"/>
  <c r="S62" i="24" s="1"/>
  <c r="R63" i="24"/>
  <c r="S63" i="24" s="1"/>
  <c r="R64" i="24"/>
  <c r="S64" i="24" s="1"/>
  <c r="R65" i="24"/>
  <c r="S65" i="24" s="1"/>
  <c r="R66" i="24"/>
  <c r="S66" i="24" s="1"/>
  <c r="R67" i="24"/>
  <c r="S67" i="24" s="1"/>
  <c r="R68" i="24"/>
  <c r="S68" i="24" s="1"/>
  <c r="R69" i="24"/>
  <c r="S69" i="24" s="1"/>
  <c r="R70" i="24"/>
  <c r="S70" i="24" s="1"/>
  <c r="R71" i="24"/>
  <c r="S71" i="24" s="1"/>
  <c r="R72" i="24"/>
  <c r="S72" i="24" s="1"/>
  <c r="R86" i="24"/>
  <c r="S86" i="24" s="1"/>
  <c r="R73" i="24"/>
  <c r="S73" i="24" s="1"/>
  <c r="R83" i="24"/>
  <c r="S83" i="24" s="1"/>
  <c r="R87" i="24"/>
  <c r="S87" i="24" s="1"/>
  <c r="R89" i="24"/>
  <c r="S89" i="24" s="1"/>
  <c r="R80" i="24"/>
  <c r="S80" i="24" s="1"/>
  <c r="R81" i="24"/>
  <c r="S81" i="24" s="1"/>
  <c r="R82" i="24"/>
  <c r="S82" i="24" s="1"/>
  <c r="R79" i="24"/>
  <c r="S79" i="24" s="1"/>
  <c r="R88" i="24"/>
  <c r="S88" i="24" s="1"/>
  <c r="R74" i="24"/>
  <c r="S74" i="24" s="1"/>
  <c r="R75" i="24"/>
  <c r="S75" i="24" s="1"/>
  <c r="R76" i="24"/>
  <c r="S76" i="24" s="1"/>
  <c r="R77" i="24"/>
  <c r="S77" i="24" s="1"/>
  <c r="R84" i="24"/>
  <c r="S84" i="24" s="1"/>
  <c r="R85" i="24"/>
  <c r="S85" i="24" s="1"/>
  <c r="R78" i="24"/>
  <c r="S78" i="24" s="1"/>
  <c r="R90" i="24"/>
  <c r="S90" i="24" s="1"/>
  <c r="R91" i="24"/>
  <c r="S91" i="24" s="1"/>
  <c r="R95" i="24"/>
  <c r="S95" i="24" s="1"/>
  <c r="R92" i="24"/>
  <c r="S92" i="24" s="1"/>
  <c r="R93" i="24"/>
  <c r="S93" i="24" s="1"/>
  <c r="R94" i="24"/>
  <c r="S94" i="24" s="1"/>
  <c r="R96" i="24"/>
  <c r="S96" i="24" s="1"/>
  <c r="R97" i="24"/>
  <c r="S97" i="24" s="1"/>
  <c r="R98" i="24"/>
  <c r="S98" i="24" s="1"/>
  <c r="R100" i="24"/>
  <c r="S100" i="24" s="1"/>
  <c r="R101" i="24"/>
  <c r="S101" i="24" s="1"/>
  <c r="R99" i="24"/>
  <c r="S99" i="24" s="1"/>
  <c r="R103" i="24"/>
  <c r="S103" i="24" s="1"/>
  <c r="R104" i="24"/>
  <c r="S104" i="24" s="1"/>
  <c r="R105" i="24"/>
  <c r="S105" i="24" s="1"/>
  <c r="R102" i="24"/>
  <c r="S102" i="24" s="1"/>
  <c r="R106" i="24"/>
  <c r="S106" i="24" s="1"/>
  <c r="R108" i="24"/>
  <c r="S108" i="24" s="1"/>
  <c r="R107" i="24"/>
  <c r="S107" i="24" s="1"/>
  <c r="R109" i="24"/>
  <c r="S109" i="24" s="1"/>
  <c r="R111" i="24"/>
  <c r="S111" i="24" s="1"/>
  <c r="R110" i="24"/>
  <c r="S110" i="24" s="1"/>
  <c r="R114" i="24"/>
  <c r="S114" i="24" s="1"/>
  <c r="R112" i="24"/>
  <c r="S112" i="24" s="1"/>
  <c r="R113" i="24"/>
  <c r="S113" i="24" s="1"/>
  <c r="R115" i="24"/>
  <c r="S115" i="24" s="1"/>
  <c r="R116" i="24"/>
  <c r="S116" i="24" s="1"/>
  <c r="R119" i="24"/>
  <c r="S119" i="24" s="1"/>
  <c r="R117" i="24"/>
  <c r="S117" i="24" s="1"/>
  <c r="R118" i="24"/>
  <c r="S118" i="24" s="1"/>
  <c r="R130" i="24"/>
  <c r="S130" i="24" s="1"/>
  <c r="R124" i="24"/>
  <c r="S124" i="24" s="1"/>
  <c r="R131" i="24"/>
  <c r="S131" i="24" s="1"/>
  <c r="R125" i="24"/>
  <c r="S125" i="24" s="1"/>
  <c r="R128" i="24"/>
  <c r="S128" i="24" s="1"/>
  <c r="R129" i="24"/>
  <c r="S129" i="24" s="1"/>
  <c r="R126" i="24"/>
  <c r="S126" i="24" s="1"/>
  <c r="R123" i="24"/>
  <c r="S123" i="24" s="1"/>
  <c r="R120" i="24"/>
  <c r="S120" i="24" s="1"/>
  <c r="R121" i="24"/>
  <c r="S121" i="24" s="1"/>
  <c r="R122" i="24"/>
  <c r="S122" i="24" s="1"/>
  <c r="R132" i="24"/>
  <c r="S132" i="24" s="1"/>
  <c r="R142" i="24"/>
  <c r="S142" i="24" s="1"/>
  <c r="R143" i="24"/>
  <c r="S143" i="24" s="1"/>
  <c r="R144" i="24"/>
  <c r="S144" i="24" s="1"/>
  <c r="R145" i="24"/>
  <c r="S145" i="24" s="1"/>
  <c r="R146" i="24"/>
  <c r="S146" i="24" s="1"/>
  <c r="R140" i="24"/>
  <c r="S140" i="24" s="1"/>
  <c r="R138" i="24"/>
  <c r="S138" i="24" s="1"/>
  <c r="R136" i="24"/>
  <c r="S136" i="24" s="1"/>
  <c r="R148" i="24"/>
  <c r="S148" i="24" s="1"/>
  <c r="R139" i="24"/>
  <c r="S139" i="24" s="1"/>
  <c r="R141" i="24"/>
  <c r="S141" i="24" s="1"/>
  <c r="R133" i="24"/>
  <c r="S133" i="24" s="1"/>
  <c r="R134" i="24"/>
  <c r="S134" i="24" s="1"/>
  <c r="R147" i="24"/>
  <c r="S147" i="24" s="1"/>
  <c r="R149" i="24"/>
  <c r="S149" i="24" s="1"/>
  <c r="R137" i="24"/>
  <c r="S137" i="24" s="1"/>
  <c r="R135" i="24"/>
  <c r="S135" i="24" s="1"/>
  <c r="R150" i="24"/>
  <c r="S150" i="24" s="1"/>
  <c r="R151" i="24"/>
  <c r="S151" i="24" s="1"/>
  <c r="R152" i="24"/>
  <c r="S152" i="24" s="1"/>
  <c r="R153" i="24"/>
  <c r="S153" i="24" s="1"/>
  <c r="R163" i="24"/>
  <c r="S163" i="24" s="1"/>
  <c r="R154" i="24"/>
  <c r="S154" i="24" s="1"/>
  <c r="R155" i="24"/>
  <c r="S155" i="24" s="1"/>
  <c r="R162" i="24"/>
  <c r="S162" i="24" s="1"/>
  <c r="R156" i="24"/>
  <c r="S156" i="24" s="1"/>
  <c r="R157" i="24"/>
  <c r="S157" i="24" s="1"/>
  <c r="R158" i="24"/>
  <c r="S158" i="24" s="1"/>
  <c r="R159" i="24"/>
  <c r="S159" i="24" s="1"/>
  <c r="R164" i="24"/>
  <c r="S164" i="24" s="1"/>
  <c r="R165" i="24"/>
  <c r="S165" i="24" s="1"/>
  <c r="R160" i="24"/>
  <c r="S160" i="24" s="1"/>
  <c r="R167" i="24"/>
  <c r="S167" i="24" s="1"/>
  <c r="R168" i="24"/>
  <c r="S168" i="24" s="1"/>
  <c r="R166" i="24"/>
  <c r="S166" i="24" s="1"/>
  <c r="R169" i="24"/>
  <c r="S169" i="24" s="1"/>
  <c r="R170" i="24"/>
  <c r="S170" i="24" s="1"/>
  <c r="R171" i="24"/>
  <c r="S171" i="24" s="1"/>
  <c r="R172" i="24"/>
  <c r="S172" i="24" s="1"/>
  <c r="R173" i="24"/>
  <c r="S173" i="24" s="1"/>
  <c r="R174" i="24"/>
  <c r="S174" i="24" s="1"/>
  <c r="R186" i="24"/>
  <c r="S186" i="24" s="1"/>
  <c r="R191" i="24"/>
  <c r="S191" i="24" s="1"/>
  <c r="R194" i="24"/>
  <c r="S194" i="24" s="1"/>
  <c r="R195" i="24"/>
  <c r="S195" i="24" s="1"/>
  <c r="R196" i="24"/>
  <c r="S196" i="24" s="1"/>
  <c r="R175" i="24"/>
  <c r="S175" i="24" s="1"/>
  <c r="R176" i="24"/>
  <c r="S176" i="24" s="1"/>
  <c r="R177" i="24"/>
  <c r="S177" i="24" s="1"/>
  <c r="R178" i="24"/>
  <c r="S178" i="24" s="1"/>
  <c r="R192" i="24"/>
  <c r="S192" i="24" s="1"/>
  <c r="R179" i="24"/>
  <c r="S179" i="24" s="1"/>
  <c r="R187" i="24"/>
  <c r="S187" i="24" s="1"/>
  <c r="R193" i="24"/>
  <c r="S193" i="24" s="1"/>
  <c r="R183" i="24"/>
  <c r="S183" i="24" s="1"/>
  <c r="R188" i="24"/>
  <c r="S188" i="24" s="1"/>
  <c r="R189" i="24"/>
  <c r="S189" i="24" s="1"/>
  <c r="R180" i="24"/>
  <c r="S180" i="24" s="1"/>
  <c r="R190" i="24"/>
  <c r="S190" i="24" s="1"/>
  <c r="R181" i="24"/>
  <c r="S181" i="24" s="1"/>
  <c r="R184" i="24"/>
  <c r="S184" i="24" s="1"/>
  <c r="R185" i="24"/>
  <c r="S185" i="24" s="1"/>
  <c r="R197" i="24"/>
  <c r="S197" i="24" s="1"/>
  <c r="R198" i="24"/>
  <c r="S198" i="24" s="1"/>
  <c r="R199" i="24"/>
  <c r="S199" i="24" s="1"/>
  <c r="R200" i="24"/>
  <c r="S200" i="24" s="1"/>
  <c r="R201" i="24"/>
  <c r="S201" i="24" s="1"/>
  <c r="R202" i="24"/>
  <c r="S202" i="24" s="1"/>
  <c r="R203" i="24"/>
  <c r="S203" i="24" s="1"/>
  <c r="R204" i="24"/>
  <c r="S204" i="24" s="1"/>
  <c r="R205" i="24"/>
  <c r="S205" i="24" s="1"/>
  <c r="R206" i="24"/>
  <c r="S206" i="24" s="1"/>
  <c r="R207" i="24"/>
  <c r="S207" i="24" s="1"/>
  <c r="R208" i="24"/>
  <c r="S208" i="24" s="1"/>
  <c r="R209" i="24"/>
  <c r="S209" i="24" s="1"/>
  <c r="R210" i="24"/>
  <c r="S210" i="24" s="1"/>
  <c r="R211" i="24"/>
  <c r="S211"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tc={F05BFD02-4317-4628-A3E1-9CA6C4AF991F}</author>
  </authors>
  <commentList>
    <comment ref="P9" authorId="0" shapeId="0" xr:uid="{F05BFD02-4317-4628-A3E1-9CA6C4AF991F}">
      <text>
        <t>[Threaded comment]
Your version of Excel allows you to read this threaded comment; however, any edits to it will get removed if the file is opened in a newer version of Excel. Learn more: https://go.microsoft.com/fwlink/?linkid=870924
Comment:
    dba= doing business 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tc={61724E01-DE89-4144-8FBC-FD7F3F525A28}</author>
  </authors>
  <commentList>
    <comment ref="D26" authorId="0" shapeId="0" xr:uid="{61724E01-DE89-4144-8FBC-FD7F3F525A28}">
      <text>
        <t>[Threaded comment]
Your version of Excel allows you to read this threaded comment; however, any edits to it will get removed if the file is opened in a newer version of Excel. Learn more: https://go.microsoft.com/fwlink/?linkid=870924
Comment:
    dba= doing business as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tc={52E0B95D-B6B5-41F3-B1ED-72C55EBF7BDA}</author>
  </authors>
  <commentList>
    <comment ref="F264" authorId="0" shapeId="0" xr:uid="{52E0B95D-B6B5-41F3-B1ED-72C55EBF7BDA}">
      <text>
        <t>[Threaded comment]
Your version of Excel allows you to read this threaded comment; however, any edits to it will get removed if the file is opened in a newer version of Excel. Learn more: https://go.microsoft.com/fwlink/?linkid=870924
Comment:
    dba= doing business as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tc={377E1F95-C813-4B3B-81F6-E0C6EC68767C}</author>
    <author>tc={1317D0E2-85ED-4ACC-B21B-3B0E5DDCD702}</author>
    <author>tc={B1959743-A24A-43A7-8E0C-6815486F8670}</author>
  </authors>
  <commentList>
    <comment ref="I4" authorId="0" shapeId="0" xr:uid="{377E1F95-C813-4B3B-81F6-E0C6EC68767C}">
      <text>
        <t>[Threaded comment]
Your version of Excel allows you to read this threaded comment; however, any edits to it will get removed if the file is opened in a newer version of Excel. Learn more: https://go.microsoft.com/fwlink/?linkid=870924
Comment:
    To include cites from AAC listing that did not make the first cut. See my EM, 3/28/2023 7:13 PM</t>
      </text>
    </comment>
    <comment ref="K4" authorId="1" shapeId="0" xr:uid="{1317D0E2-85ED-4ACC-B21B-3B0E5DDCD702}">
      <text>
        <t>[Threaded comment]
Your version of Excel allows you to read this threaded comment; however, any edits to it will get removed if the file is opened in a newer version of Excel. Learn more: https://go.microsoft.com/fwlink/?linkid=870924
Comment:
    Top-10 cities by population, approved by Bridget, 4/5/23</t>
      </text>
    </comment>
    <comment ref="G8" authorId="2" shapeId="0" xr:uid="{B1959743-A24A-43A7-8E0C-6815486F8670}">
      <text>
        <t>[Threaded comment]
Your version of Excel allows you to read this threaded comment; however, any edits to it will get removed if the file is opened in a newer version of Excel. Learn more: https://go.microsoft.com/fwlink/?linkid=870924
Comment:
    Changed by NM</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tc={8264E180-E539-4689-A6B4-EDCB89B79D27}</author>
    <author>tc={2729F6AB-5650-4B5D-A91E-F44F3051BDA0}</author>
    <author>tc={2942BC0E-1AEC-47EB-8A33-DA2FB85CE483}</author>
  </authors>
  <commentList>
    <comment ref="N11" authorId="0" shapeId="0" xr:uid="{8264E180-E539-4689-A6B4-EDCB89B79D27}">
      <text>
        <t>[Threaded comment]
Your version of Excel allows you to read this threaded comment; however, any edits to it will get removed if the file is opened in a newer version of Excel. Learn more: https://go.microsoft.com/fwlink/?linkid=870924
Comment:
    dba= doing business as</t>
      </text>
    </comment>
    <comment ref="G79" authorId="1" shapeId="0" xr:uid="{2729F6AB-5650-4B5D-A91E-F44F3051BDA0}">
      <text>
        <t>[Threaded comment]
Your version of Excel allows you to read this threaded comment; however, any edits to it will get removed if the file is opened in a newer version of Excel. Learn more: https://go.microsoft.com/fwlink/?linkid=870924
Comment:
    dba= doing business as</t>
      </text>
    </comment>
    <comment ref="N79" authorId="2" shapeId="0" xr:uid="{2942BC0E-1AEC-47EB-8A33-DA2FB85CE483}">
      <text>
        <t>[Threaded comment]
Your version of Excel allows you to read this threaded comment; however, any edits to it will get removed if the file is opened in a newer version of Excel. Learn more: https://go.microsoft.com/fwlink/?linkid=870924
Comment:
    dba= doing business as</t>
      </text>
    </comment>
  </commentList>
</comments>
</file>

<file path=xl/sharedStrings.xml><?xml version="1.0" encoding="utf-8"?>
<sst xmlns="http://schemas.openxmlformats.org/spreadsheetml/2006/main" count="20105" uniqueCount="2640">
  <si>
    <t>U.S. CPSC Aerosol Duster Product Market Analysis</t>
  </si>
  <si>
    <r>
      <t xml:space="preserve"> </t>
    </r>
    <r>
      <rPr>
        <sz val="16"/>
        <color theme="1"/>
        <rFont val="Calibri"/>
        <family val="2"/>
        <scheme val="minor"/>
      </rPr>
      <t>Data compiled by Euromonitor for USCPSC</t>
    </r>
  </si>
  <si>
    <t>Natasha Menon</t>
  </si>
  <si>
    <t xml:space="preserve">This data workbook includes tabs on the following: </t>
  </si>
  <si>
    <t>Global Project Manager</t>
  </si>
  <si>
    <t>natasha.menon@euromonitor.com</t>
  </si>
  <si>
    <t>Bridget Corcoran</t>
  </si>
  <si>
    <t>Consulting Manager</t>
  </si>
  <si>
    <t>bridget.corcoran@euromonitor.com</t>
  </si>
  <si>
    <t>Supplier Audit</t>
  </si>
  <si>
    <t>Marshaun Montgomery</t>
  </si>
  <si>
    <t>Data output parameters include:</t>
  </si>
  <si>
    <t>Business Development</t>
  </si>
  <si>
    <t>marshaun.montgomery@euromonitor.com</t>
  </si>
  <si>
    <t>Categories</t>
  </si>
  <si>
    <t>Channels</t>
  </si>
  <si>
    <t>Geographies</t>
  </si>
  <si>
    <t>Aerosol Duster Products</t>
  </si>
  <si>
    <t>E-commerce</t>
  </si>
  <si>
    <t>USA</t>
  </si>
  <si>
    <t>In-store</t>
  </si>
  <si>
    <t xml:space="preserve">© Euromonitor International Ltd 2023. All rights reserved. The material contained in this document is the exclusive property of Euromonitor International Ltd and its licensors and is provided without any warranties or representations about accuracy or completeness. Any reliance on such material is made at users’ own risk. This document is confidential and for internal use by USCPSC and its affiliates only. Publication or making available to any third party of all or part of the material contained in this document (or any data or other material derived from it) without Euromonitor’s express written consent is strictly prohibited. Please refer to the applicable terms and conditions with Euromonitor. </t>
  </si>
  <si>
    <t>Can provide (Y/N):</t>
  </si>
  <si>
    <t>Item #1</t>
  </si>
  <si>
    <t>Notes:</t>
  </si>
  <si>
    <t>Y</t>
  </si>
  <si>
    <t>The contractor will define the market for aerosol duster products and determine which aerosol duster products should be included or excluded from the market scope. To do this, the contractor will identify the key characteristics of aerosol duster products, and will then draft list of products that should be included in scope and out of scope, of the aerosol duster market.</t>
  </si>
  <si>
    <t>o Create a database of aerosol duster products in the U.S. market.</t>
  </si>
  <si>
    <t>o Determine the average retail price for each aerosol duster product identified.</t>
  </si>
  <si>
    <t>o Determine the average annual sales and shipments of aerosol duster products in the U.S.</t>
  </si>
  <si>
    <t>N</t>
  </si>
  <si>
    <t>o Estimate the number of product units that are in use, in a given year in the U.S.</t>
  </si>
  <si>
    <t>o Calculate an estimated product life for aerosol duster products.</t>
  </si>
  <si>
    <t>Item #2</t>
  </si>
  <si>
    <t>The contractor will update and validate the CPSC estimate for the size of the aerosol duster market, or provide an alternative estimate for the size of the aerosol duster market.</t>
  </si>
  <si>
    <t>o Determine the size of the aerosol duster market for household consumer products.</t>
  </si>
  <si>
    <t>Item #3</t>
  </si>
  <si>
    <t>The contractor will identify the aerosol duster products that are labeled as “AIR” or “CANNED AIR”, or some variation thereof and estimate the size of the market (by volume) of products that use the term “Air” on the cannister. The contractor will also provide an estimate of the online sales volume of aerosol duster products that are described as “Air” in their online description.</t>
  </si>
  <si>
    <t>o In the database of aerosol duster products, identify each product that is labeled as “AIR” on the product</t>
  </si>
  <si>
    <t>o In the database of aerosol duster products, identify each product that is described as “Air” in their online description.</t>
  </si>
  <si>
    <t>Item #4</t>
  </si>
  <si>
    <t>The contractor will identify aerosol duster products that contain a bitterant.</t>
  </si>
  <si>
    <t>o In the database of aerosol duster products, identify each product that contains a bitterant.</t>
  </si>
  <si>
    <t>o In the database of aerosol duster products, identify the type of chemical bitterant that is added to the product to make it taste bitter, if one is used.</t>
  </si>
  <si>
    <t>Item #5</t>
  </si>
  <si>
    <t>The contractor will identify which propellants are used in aerosol duster products.</t>
  </si>
  <si>
    <t>o In the database of aerosol duster products, identify the propellent used. This information may be available from the product’s safety data sheet (SDS).</t>
  </si>
  <si>
    <t>Item #6</t>
  </si>
  <si>
    <t>The contractor will identify the aerosol duster products that warn the consumer against inhalation abuse.</t>
  </si>
  <si>
    <t>o In the database of aerosol duster products, identify each product that contains a warning label for inhalation abuse.</t>
  </si>
  <si>
    <t>o If the product contains a warning, in the database of aerosol duster products, identify if the placement of the warning label is on the product.</t>
  </si>
  <si>
    <t>o In the database of aerosol duster products, identify the approximate size of warning. This can be an estimate of the percentage of the product packaging that is covered by the warning.</t>
  </si>
  <si>
    <t>Item #7</t>
  </si>
  <si>
    <t>The contractor will identify the manufacturers, importers, and distributors of aerosol duster products that serve the U.S. market, and will create a database of suppliers.</t>
  </si>
  <si>
    <t>o For each firm identified, the contractor will determine if the firm would be considered “a small entity” according the SBA Guidelines.</t>
  </si>
  <si>
    <t>Table of size standards (sba.gov)</t>
  </si>
  <si>
    <t>o For each firm identified, compile a product list of aerosol duster products supplied</t>
  </si>
  <si>
    <t>by the firm with relevant product characteristics. (e.g., product name, product size</t>
  </si>
  <si>
    <t>in ounces, product price, use of warning label on product against inhaling, use of</t>
  </si>
  <si>
    <t>a bitterant deterrent in product, product life or expiration date, etc.)</t>
  </si>
  <si>
    <t>Item #8</t>
  </si>
  <si>
    <t>• The contractor will:</t>
  </si>
  <si>
    <t>o Exhaustively identify by name the stores and websites from which aerosol duster products are available.</t>
  </si>
  <si>
    <t>o Estimated the number of aerosol duster products sold and the dollar sales for aerosol duster products, for each website and store identified.</t>
  </si>
  <si>
    <t>o Rank product sales from each website and store identified, from largest to smallest. Preliminarily determine from where consumers purchase aerosol duster products when they buy them.</t>
  </si>
  <si>
    <t xml:space="preserve">Store Visits -  Channel Breakdown </t>
  </si>
  <si>
    <t>Store No.</t>
  </si>
  <si>
    <t>Store Name</t>
  </si>
  <si>
    <t>Visit Type</t>
  </si>
  <si>
    <t>Address (web)</t>
  </si>
  <si>
    <t>Address #2 (street address)</t>
  </si>
  <si>
    <t>Date of Visit</t>
  </si>
  <si>
    <t>Type of Commerce</t>
  </si>
  <si>
    <t>Channel</t>
  </si>
  <si>
    <t>Type of E-Commerce</t>
  </si>
  <si>
    <t>Number of items</t>
  </si>
  <si>
    <t>Store Rank 
(based on total items)</t>
  </si>
  <si>
    <t>Other Comments</t>
  </si>
  <si>
    <t>Amazon</t>
  </si>
  <si>
    <t>Online</t>
  </si>
  <si>
    <t>www.Amazon.com</t>
  </si>
  <si>
    <t>not specified, ref New Milford, CT 06776</t>
  </si>
  <si>
    <t>Non-Store Retail</t>
  </si>
  <si>
    <t>E-Commerce</t>
  </si>
  <si>
    <t>Mixed B2C &amp; B2B</t>
  </si>
  <si>
    <t>Walmart</t>
  </si>
  <si>
    <t>www.Walmart.com</t>
  </si>
  <si>
    <t>Omnichannel Retail</t>
  </si>
  <si>
    <t>Hypermarket</t>
  </si>
  <si>
    <t>B2C</t>
  </si>
  <si>
    <t>www.Walmart.com (New Milford, CT)</t>
  </si>
  <si>
    <t>164 Danbury Rd, New Milford, CT 06776</t>
  </si>
  <si>
    <t>Store-Based Retail</t>
  </si>
  <si>
    <t>Office Max/Depot</t>
  </si>
  <si>
    <t>www.OfficeDepot.com</t>
  </si>
  <si>
    <t>Office Supply</t>
  </si>
  <si>
    <t>Grainger</t>
  </si>
  <si>
    <t>www.Grainger.com</t>
  </si>
  <si>
    <t>B2B</t>
  </si>
  <si>
    <t>Maintenance and Repair Operations</t>
  </si>
  <si>
    <t>Staples</t>
  </si>
  <si>
    <t>www.Staples.com</t>
  </si>
  <si>
    <t>www.Staples.com (New Milford, CT)</t>
  </si>
  <si>
    <t>122 Danbury Rd, New Milford, CT 06776</t>
  </si>
  <si>
    <t>WB Mason</t>
  </si>
  <si>
    <t>www.WBMason.com</t>
  </si>
  <si>
    <t>Newegg</t>
  </si>
  <si>
    <t>www.Newegg.com</t>
  </si>
  <si>
    <t>Instacart</t>
  </si>
  <si>
    <t>www.Instacart.com</t>
  </si>
  <si>
    <t>Home Delivery Service</t>
  </si>
  <si>
    <t>Home Depot</t>
  </si>
  <si>
    <t>www.HomeDepot.com</t>
  </si>
  <si>
    <t>Home Improvement</t>
  </si>
  <si>
    <t>www.HomeDepot.com (New Milford, CT)</t>
  </si>
  <si>
    <t>80 Independence Way SE, Brewster, NY 10509</t>
  </si>
  <si>
    <t>Target</t>
  </si>
  <si>
    <t>www.Target.com</t>
  </si>
  <si>
    <t>www.Target.com (New Milford, CT)</t>
  </si>
  <si>
    <t>7 Stony Hill Rd, Bethel, CT 06801</t>
  </si>
  <si>
    <t>Kimball Midwest</t>
  </si>
  <si>
    <t>www.KimballMidwest.com</t>
  </si>
  <si>
    <t>Big Lots</t>
  </si>
  <si>
    <t>www.BigLots.com</t>
  </si>
  <si>
    <t>Discounter</t>
  </si>
  <si>
    <t>www.BigLots.com (New Milford, CT)</t>
  </si>
  <si>
    <t>169 Danbury Rd, New Milford, CT 06776</t>
  </si>
  <si>
    <t>Ace Hardware Corp</t>
  </si>
  <si>
    <t>www.AceHardware.com</t>
  </si>
  <si>
    <t>Lowe's</t>
  </si>
  <si>
    <t>www.Lowes.com</t>
  </si>
  <si>
    <t>www.Lowes.com (New Milford, CT)</t>
  </si>
  <si>
    <t>67 Eagle Rd, Danbury, CT 06810</t>
  </si>
  <si>
    <t>Uline</t>
  </si>
  <si>
    <t>www.Uline.com</t>
  </si>
  <si>
    <t>Menards</t>
  </si>
  <si>
    <t>www.Menards.com</t>
  </si>
  <si>
    <t>Best Buy</t>
  </si>
  <si>
    <t>www.Bestbuy.com</t>
  </si>
  <si>
    <t>Electronics</t>
  </si>
  <si>
    <t>www.Bestbuy.com (New Milford, CT)</t>
  </si>
  <si>
    <t>2 International Dr, Danbury, CT 06810</t>
  </si>
  <si>
    <t>BJ's</t>
  </si>
  <si>
    <t>www.BJs.com</t>
  </si>
  <si>
    <t>Club</t>
  </si>
  <si>
    <t>Sam's Club</t>
  </si>
  <si>
    <t>www.SamsClub.com</t>
  </si>
  <si>
    <t>Harris Teeter</t>
  </si>
  <si>
    <t>www.HarrisTeeter.com</t>
  </si>
  <si>
    <t>Supermarket/Grocery</t>
  </si>
  <si>
    <t>Kroger</t>
  </si>
  <si>
    <t>www.Kroger.com</t>
  </si>
  <si>
    <t>Walgreens</t>
  </si>
  <si>
    <t>www.Walgreens.com</t>
  </si>
  <si>
    <t>Drug</t>
  </si>
  <si>
    <t>www.Walgreens.com (New Milford, CT)</t>
  </si>
  <si>
    <t>173 Danbury Rd, New Milford, CT 06776</t>
  </si>
  <si>
    <t>CVS</t>
  </si>
  <si>
    <t>www.CVS.com</t>
  </si>
  <si>
    <t>www.CVS.com (New Milford, CT)</t>
  </si>
  <si>
    <t>26 E Main St, Pawling, NY 12564</t>
  </si>
  <si>
    <t>Meijer</t>
  </si>
  <si>
    <t>www.Meijer.com</t>
  </si>
  <si>
    <t>Costco</t>
  </si>
  <si>
    <t>www.Costco.com (New Milford, CT)</t>
  </si>
  <si>
    <t>200 Federal Rd, Brookfield, CT 06804</t>
  </si>
  <si>
    <t>www.Costco.com</t>
  </si>
  <si>
    <t>Fred Meyer</t>
  </si>
  <si>
    <t>www.FredMeyer.com</t>
  </si>
  <si>
    <t>Wegmans</t>
  </si>
  <si>
    <t>www.shop.wegmans.com</t>
  </si>
  <si>
    <t>O'Reilly Auto Parts</t>
  </si>
  <si>
    <t>www.OReillyAuto.com</t>
  </si>
  <si>
    <t>Auto Parts</t>
  </si>
  <si>
    <t>Dollar General</t>
  </si>
  <si>
    <t>www.DollarGeneral.com (New Milford, CT)</t>
  </si>
  <si>
    <t>31 NY-22, Pawling, NY 12564</t>
  </si>
  <si>
    <t>www.DollarGeneral.com</t>
  </si>
  <si>
    <t>no duster products found</t>
  </si>
  <si>
    <t>Bed Bath &amp; Beyond</t>
  </si>
  <si>
    <t>www.BedBathandBeyond.com (New Milford, CT)</t>
  </si>
  <si>
    <t>14 Candlewood Lake Rd, Brookfield, CT 06804</t>
  </si>
  <si>
    <t>Mass/Department</t>
  </si>
  <si>
    <t>www.BedBathandBeyond.com</t>
  </si>
  <si>
    <t>Dollar Tree</t>
  </si>
  <si>
    <t>www.DollarTree.com (New Milford, CT)</t>
  </si>
  <si>
    <t>3108-3110 NY-22, Patterson, NY 12563</t>
  </si>
  <si>
    <t>www.DollarTree.com</t>
  </si>
  <si>
    <t>Cabela/Bass Pro Shop</t>
  </si>
  <si>
    <t>www.Cabelas.com/ www.BassPro.com</t>
  </si>
  <si>
    <t>Sporting Goods</t>
  </si>
  <si>
    <t>Dicks Sporting Goods</t>
  </si>
  <si>
    <t>www.DicksSportingGoods.com</t>
  </si>
  <si>
    <t>www.Walmart.com (Baltimore, MD)</t>
  </si>
  <si>
    <t>6420 Petrie Way Rd, Baltimore, MD 21237</t>
  </si>
  <si>
    <t>www.Target.com (Baltimore, MD)</t>
  </si>
  <si>
    <t>3559 Boston St, Baltimore, MD 21224</t>
  </si>
  <si>
    <t>www.OfficeDepot.com (Baltimore, MD)</t>
  </si>
  <si>
    <t>8640 Pulaski Hwy, Rosedale, MD 21237</t>
  </si>
  <si>
    <t>www.Walmart.com (Chicago, IL)</t>
  </si>
  <si>
    <t>4626 W Diversey Ave, Chicago, IL 60639</t>
  </si>
  <si>
    <t>www.Target.com (Chicago, IL)</t>
  </si>
  <si>
    <t>6525 W Diversey Ave, Chicago, IL 60639</t>
  </si>
  <si>
    <t>www.OfficeDepot.com (Chicago, IL)</t>
  </si>
  <si>
    <t>1829 WEST FULLERTON AVE.
CHICAGO, IL 60614</t>
  </si>
  <si>
    <t>www.Walmart.com (Dayton, OH)</t>
  </si>
  <si>
    <t>3360 Pentagon Blvd, Beavercreek, OH 45431</t>
  </si>
  <si>
    <t>www.Target.com (Dayton, OH)</t>
  </si>
  <si>
    <t>4341 Feedwire Rd, Dayton, OH 45440</t>
  </si>
  <si>
    <t>www.OfficeDepot.com (Dayton, OH)</t>
  </si>
  <si>
    <t>3498 YORK COMMONS BLVD.
DAYTON, OH 45414</t>
  </si>
  <si>
    <t>www.Walmart.com (Detroit, MI)</t>
  </si>
  <si>
    <t>5851 Mercury Dr, Dearborn, MI 48126</t>
  </si>
  <si>
    <t>www.Target.com (Detroit, MI)</t>
  </si>
  <si>
    <t>15901 Ford Rd, Dearborn, MI 48126</t>
  </si>
  <si>
    <t>www.OfficeDepot.com (Detroit, MI)</t>
  </si>
  <si>
    <t>19001 E NINE MILE RD
Eastpointe, MI 48021</t>
  </si>
  <si>
    <t>www.Walmart.com (Espanola, NM)</t>
  </si>
  <si>
    <t>1610 N Riverside Dr, Espanola, NM 87532</t>
  </si>
  <si>
    <t>www.Target.com (Espanola, NM)</t>
  </si>
  <si>
    <t>3550 Zafarano Dr, Santa Fe, NM 87507</t>
  </si>
  <si>
    <t>www.OfficeDepot.com (Espanola, NM)</t>
  </si>
  <si>
    <t>562 N GUADALUPE ST
SANTA FE, NM 87501</t>
  </si>
  <si>
    <t>www.Walmart.com (Indianapolis, IN)</t>
  </si>
  <si>
    <t>3221 W 86th St, Indianapolis, IN 46268</t>
  </si>
  <si>
    <t>www.Target.com (Indianapolis, IN)</t>
  </si>
  <si>
    <t>1300 E 86th St Ste 35, Indianapolis, IN 46240</t>
  </si>
  <si>
    <t>www.OfficeDepot.com (Indianapolis, IN)</t>
  </si>
  <si>
    <t>3721 W 86TH STREET
INDIANAPOLIS, IN 46268</t>
  </si>
  <si>
    <t>www.Walmart.com (Las Vegas, NV)</t>
  </si>
  <si>
    <t>3075 E Tropicana Ave, Las Vegas, NV 89121</t>
  </si>
  <si>
    <t>www.Target.com (Las Vegas, NV)</t>
  </si>
  <si>
    <t>4001 S Maryland Pkwy, Las Vegas, NV 89119</t>
  </si>
  <si>
    <t>www.OfficeDepot.com (Las Vegas, NV)</t>
  </si>
  <si>
    <t>2837 S. MARYLAND PARKWAY
LAS VEGAS, NV 89109</t>
  </si>
  <si>
    <t>www.Walmart.com (Minneapolis, MN)</t>
  </si>
  <si>
    <t>1644 Robert St S, Saint Paul, MN 55118</t>
  </si>
  <si>
    <t>www.Target.com (Minneapolis, MN)</t>
  </si>
  <si>
    <t>1750 Robert St S, West St Paul, MN 55118</t>
  </si>
  <si>
    <t>www.OfficeDepot.com (Minneapolis, MN)</t>
  </si>
  <si>
    <t>1610 NEW BRIGHTON BLVD.
MINNEAPOLIS, MN 55413</t>
  </si>
  <si>
    <t>www.Walmart.com (Phoenix, AZ)</t>
  </si>
  <si>
    <t>3721 E Thomas Rd, Phoenix, AZ 85018</t>
  </si>
  <si>
    <t>www.Target.com (Phoenix, AZ)</t>
  </si>
  <si>
    <t>21001 N Tatum Blvd Ste 20, Phoenix, AZ 85050</t>
  </si>
  <si>
    <t>www.OfficeDepot.com (Phoenix, AZ)</t>
  </si>
  <si>
    <t>245 E BELL ROAD SUITE 14
Phoenix, AZ 85022</t>
  </si>
  <si>
    <t>www.Walmart.com (Wichita, KS)</t>
  </si>
  <si>
    <t>5475 N Meridian Ave, Wichita, KS 67204</t>
  </si>
  <si>
    <t>www.Target.com (Wichita, KS)</t>
  </si>
  <si>
    <t>2727 N Maize Rd, Wichita, KS 67205</t>
  </si>
  <si>
    <t>www.OfficeDepot.com (Wichita, KS)</t>
  </si>
  <si>
    <t>3035 N Rock Rd, Wichita, KS, 67226</t>
  </si>
  <si>
    <t>6831 Wisconsin Ave, Bethesda, MD</t>
  </si>
  <si>
    <t>6800 Wisconsin Ave, Chevy Chase, MD 20815</t>
  </si>
  <si>
    <t>531 5th Ave, New York, NY 10017</t>
  </si>
  <si>
    <t>www.Walmart.com (New York, NY)</t>
  </si>
  <si>
    <t>Secaucus Supercenter
400 Park Pl, Secaucus, NJ 07094</t>
  </si>
  <si>
    <t>www.Target.com (New York, NY)</t>
  </si>
  <si>
    <t>237 W 42nd St, New York, NY 10036</t>
  </si>
  <si>
    <t>www.OfficeDepot.com (New York, NY)</t>
  </si>
  <si>
    <t>1401 ROUTE 300, #1135
NEWBURGH, NY 12550</t>
  </si>
  <si>
    <t>closest to NYC at 53.12 mi</t>
  </si>
  <si>
    <t>www.Walmart.com (Los Angeles, CA)</t>
  </si>
  <si>
    <t>South Gate Supercenter
4651 Firestone Blvd, South Gate, CA 90280</t>
  </si>
  <si>
    <t>www.Target.com (Los Angeles, CA)</t>
  </si>
  <si>
    <t>5700 Firestone Blvd, South Gate, CA 90280</t>
  </si>
  <si>
    <t>www.OfficeDepot.com (Los Angeles, CA)</t>
  </si>
  <si>
    <t>7075 FIRESTONE AVENUE
Downey, CA 90241</t>
  </si>
  <si>
    <t>www.Walmart.com (Houston, TX)</t>
  </si>
  <si>
    <t>Houston Supercenter
111 Yale St, Houston, TX 77007</t>
  </si>
  <si>
    <t>www.Target.com (Houston, TX)</t>
  </si>
  <si>
    <t>2580 Shearn St, Houston, TX 77007</t>
  </si>
  <si>
    <t>www.OfficeDepot.com (Houston, TX)</t>
  </si>
  <si>
    <t>1576 WEST GRAY
HOUSTON, TX 77019</t>
  </si>
  <si>
    <t>www.Walmart.com (Philadelphia, PA)</t>
  </si>
  <si>
    <t>Philadelphia Supercenter
1675 S Christopher Columbus Blvd, Philadelphia, PA 19148</t>
  </si>
  <si>
    <t>www.Target.com (Philadelphia, PA)</t>
  </si>
  <si>
    <t>1 Mifflin St, Philadelphia, PA 19148</t>
  </si>
  <si>
    <t>www.OfficeDepot.com (Philadelphia, PA)</t>
  </si>
  <si>
    <t>7231 ROOSEVELT BLVD.
Philadelphia, PA 19149</t>
  </si>
  <si>
    <t>www.Walmart.com (San Antonio, TX)</t>
  </si>
  <si>
    <t>San Antonio Supercenter
918 Bandera Rd, San Antonio, TX 78228</t>
  </si>
  <si>
    <t>www.Target.com (San Antonio, TX)</t>
  </si>
  <si>
    <t>4522 Fredericksburg Rd, Balcones Heights, TX 78201</t>
  </si>
  <si>
    <t>www.OfficeDepot.com (San Antonio, TX)</t>
  </si>
  <si>
    <t>150 N. CROSSROADS
BALCONES HEIGHTS, TX 78201</t>
  </si>
  <si>
    <t>www.Walmart.com (San Diego, CA)</t>
  </si>
  <si>
    <t>National City Supercenter
1200 Highland Ave, National City, CA 91950</t>
  </si>
  <si>
    <t>www.Target.com (San Diego, CA)</t>
  </si>
  <si>
    <t>3245 Sports Arena Blvd, San Diego, CA 92110</t>
  </si>
  <si>
    <t>www.OfficeDepot.com (San Diego, CA)</t>
  </si>
  <si>
    <t>1130 BLOSSOM HILL ROAD
SAN JOSE, CA 95118</t>
  </si>
  <si>
    <t>www.Walmart.com (Dallas, TX)</t>
  </si>
  <si>
    <t>Dallas Supercenter
6185 Retail Rd, Dallas, TX 75231</t>
  </si>
  <si>
    <t>www.Target.com (Dallas, TX)</t>
  </si>
  <si>
    <t>2417 N Haskell Ave, Dallas, TX 75204</t>
  </si>
  <si>
    <t>www.OfficeDepot.com (Dallas, TX)</t>
  </si>
  <si>
    <t>2415 NORTH HASKELL
DALLAS, TX 75204</t>
  </si>
  <si>
    <t>www.Walmart.com (San Jose, CA)</t>
  </si>
  <si>
    <t>San Jose Supercenter
777 Story Rd, San Jose, CA 95122</t>
  </si>
  <si>
    <t>www.Target.com (San Jose, CA)</t>
  </si>
  <si>
    <t>533 Coleman Ave, San Jose, CA 95110</t>
  </si>
  <si>
    <t>www.OfficeDepot.com (San Jose, CA)</t>
  </si>
  <si>
    <t>3040 College Park Dr, The Woodlands, TX 77384</t>
  </si>
  <si>
    <t>10 Susie Wilson Rd., Essex Junction, VT 05452</t>
  </si>
  <si>
    <t>4 Joshua Way Rd, Essex, VT 05452</t>
  </si>
  <si>
    <t>2345 W 103rd St, Chicago, IL 60643</t>
  </si>
  <si>
    <t>In-Store Audit -  Products</t>
  </si>
  <si>
    <t>Item #</t>
  </si>
  <si>
    <t>Store #</t>
  </si>
  <si>
    <t>Date store visited</t>
  </si>
  <si>
    <t>Retailer</t>
  </si>
  <si>
    <t>Address</t>
  </si>
  <si>
    <t>Supplier</t>
  </si>
  <si>
    <t xml:space="preserve">Product Name </t>
  </si>
  <si>
    <t>Product Type 
(consumer - commercial/industrial)</t>
  </si>
  <si>
    <t>Country of Origin 
(as available)</t>
  </si>
  <si>
    <t>Country of Origin comments</t>
  </si>
  <si>
    <t>Global Brand Owner 
(as available)</t>
  </si>
  <si>
    <t>In-store list Price ($)</t>
  </si>
  <si>
    <t>Price per cannister</t>
  </si>
  <si>
    <r>
      <t>Unit Price ($</t>
    </r>
    <r>
      <rPr>
        <sz val="11"/>
        <color rgb="FFFF0000"/>
        <rFont val="Calibri"/>
        <family val="2"/>
        <scheme val="minor"/>
      </rPr>
      <t>/oz</t>
    </r>
    <r>
      <rPr>
        <sz val="11"/>
        <color theme="1"/>
        <rFont val="Calibri"/>
        <family val="2"/>
        <scheme val="minor"/>
      </rPr>
      <t>)</t>
    </r>
  </si>
  <si>
    <t>Pack size (no of cans per pack)</t>
  </si>
  <si>
    <t>Pack Type (eg: multipack, etc)</t>
  </si>
  <si>
    <t>Volume per can (in oz)</t>
  </si>
  <si>
    <t>Discounts</t>
  </si>
  <si>
    <t>Front panel "inhalation" "abuse" or "bitterant" warning (Y=1/N=0)</t>
  </si>
  <si>
    <t>Front panel "inhalation" "abuse" or "bitterant" warning text</t>
  </si>
  <si>
    <t>Location of inhalation abuse warning on front panel</t>
  </si>
  <si>
    <t>Share of the front panel that is covered by inhalation abuse warnings</t>
  </si>
  <si>
    <t>Number of lines of text, Images, other front panel warnings</t>
  </si>
  <si>
    <t>Caution or Attention Symbol on front panel (Y=1/N=0)</t>
  </si>
  <si>
    <t>"Inhalant Abuse Public Safety Announcement" (Y=1/N=0)</t>
  </si>
  <si>
    <t>Inhalant Abuse Public Safety Announcement Location</t>
  </si>
  <si>
    <t>Inhalant Abuse Public Safety Announcement Share of Panel</t>
  </si>
  <si>
    <t>Number of lines of "Public Safety" text</t>
  </si>
  <si>
    <t>MISUSE OR DELIBERATE CONCENTRATING AND INHALING statement (Y=1/N=0)</t>
  </si>
  <si>
    <t>MISUSE OR DELIBERATE CONCENTRATING AND INHALING statement Location</t>
  </si>
  <si>
    <t>MISUSE OR DELIBERATE CONCENTRATING AND INHALING statement share of panel</t>
  </si>
  <si>
    <t>Number of lines of "MISUSE" text</t>
  </si>
  <si>
    <t>Inhalant Caution Symbol is shown on product
(Y=1/N=0)</t>
  </si>
  <si>
    <t>The term "Air" used on product 
(Y=1/N=0)</t>
  </si>
  <si>
    <t>Bitterant Mentioned on product 
(Y=1/N=0)</t>
  </si>
  <si>
    <t>Propellent listed on product</t>
  </si>
  <si>
    <t>Shelf Life 
(use by, warranty period, other)</t>
  </si>
  <si>
    <t>Product Location instore</t>
  </si>
  <si>
    <t>Any additional comments</t>
  </si>
  <si>
    <t xml:space="preserve">  </t>
  </si>
  <si>
    <t>no products sold</t>
  </si>
  <si>
    <t xml:space="preserve"> </t>
  </si>
  <si>
    <t>spoke with store manager, we do not sell those products</t>
  </si>
  <si>
    <t>Insignia Compressed-Gas Cleaning Duster</t>
  </si>
  <si>
    <t>consumer</t>
  </si>
  <si>
    <t>using both domestic and imported components</t>
  </si>
  <si>
    <t>2-pack</t>
  </si>
  <si>
    <t>Contains a bitterant to help discourage inhalant abuse</t>
  </si>
  <si>
    <t>Front - Center</t>
  </si>
  <si>
    <t>5-10 percent</t>
  </si>
  <si>
    <t>Back - Top</t>
  </si>
  <si>
    <t>HFC-152a (CAS No. 75-37-6)</t>
  </si>
  <si>
    <t>1 year</t>
  </si>
  <si>
    <t>Sold in aisle adjacent to computer accessories</t>
  </si>
  <si>
    <t>warranty period of 1 year mentioned on product</t>
  </si>
  <si>
    <t>351 5th Ave., New York, NY 10017</t>
  </si>
  <si>
    <t>Sold on aisle shelf</t>
  </si>
  <si>
    <t>must be 18 years old to purchase in NYC, ID required at checkout - warnings presented in both English &amp; Spanish</t>
  </si>
  <si>
    <t>iHome Single Canned Air</t>
  </si>
  <si>
    <t>out of stock</t>
  </si>
  <si>
    <t>Single cannister</t>
  </si>
  <si>
    <t>Sold in  electronics aisle</t>
  </si>
  <si>
    <t>Out of stock, information from SKU tags, no product to view</t>
  </si>
  <si>
    <t>iHome Canned Air - 3PK</t>
  </si>
  <si>
    <t>3-pack</t>
  </si>
  <si>
    <t>Falcon</t>
  </si>
  <si>
    <t>Falcon Dust-Off</t>
  </si>
  <si>
    <t xml:space="preserve">Falcon Safety Products, Inc. </t>
  </si>
  <si>
    <t>6-pack</t>
  </si>
  <si>
    <t>Inhalant abuse deterrent formulation</t>
  </si>
  <si>
    <t>Front - Bottom</t>
  </si>
  <si>
    <t>1-5 percent</t>
  </si>
  <si>
    <t>Back - Center</t>
  </si>
  <si>
    <t>10-20 percent</t>
  </si>
  <si>
    <t>Sold in aisle adjacent to printer cartridges and wireless keyboard</t>
  </si>
  <si>
    <t>Sold in tech products aisle near printers, printer paper, calculators, and computer accessories</t>
  </si>
  <si>
    <t>Inhalant abuse deterrant formulation</t>
  </si>
  <si>
    <t>Kept behind the front cash registers near the floor, difficult to see</t>
  </si>
  <si>
    <t>-pack</t>
  </si>
  <si>
    <t>CRC Industries</t>
  </si>
  <si>
    <t>CRC Duster</t>
  </si>
  <si>
    <t>with Foreign and Domestic Components</t>
  </si>
  <si>
    <t>CRC Industries Americas</t>
  </si>
  <si>
    <t>Back - Bottom</t>
  </si>
  <si>
    <t>Electrical aisle near floor with other spray cleaners and below electrical connectors and specialty parts</t>
  </si>
  <si>
    <t>RCA</t>
  </si>
  <si>
    <t>RCA Compressed Gas Duster</t>
  </si>
  <si>
    <t>VOXX Accessories Corp.</t>
  </si>
  <si>
    <t>TV accessories aisle with TV wall mounting brackets and other accessories</t>
  </si>
  <si>
    <t>shelf pricing label identifies as "RCA Dusting Air" but the product itself does not mention air</t>
  </si>
  <si>
    <t>Only available from locked cabinet behind the Customer Service counter at front of store with no pricing information provided (pricing from staples.com)</t>
  </si>
  <si>
    <t>cabinet itself is a disorganized collection of products</t>
  </si>
  <si>
    <t>Staples Electronics Duster</t>
  </si>
  <si>
    <t>using both imported and domestic components</t>
  </si>
  <si>
    <t>Staples the Office Superstore, LLC</t>
  </si>
  <si>
    <t>4-pack</t>
  </si>
  <si>
    <t>6800 Wisconsin Ave., Chevy Chase, MD 20815</t>
  </si>
  <si>
    <t>Falcon Dust-Off Gaming Gear Duster</t>
  </si>
  <si>
    <t>not seen</t>
  </si>
  <si>
    <t>unknown</t>
  </si>
  <si>
    <t>online says the product is available but it was not seen in the store</t>
  </si>
  <si>
    <t>Kept behind the counter</t>
  </si>
  <si>
    <t>must be 18 years old to purchase</t>
  </si>
  <si>
    <t>-</t>
  </si>
  <si>
    <t>not specified (from client)</t>
  </si>
  <si>
    <t>Norazza</t>
  </si>
  <si>
    <t>Endust for Electronics: multi-purpose duster</t>
  </si>
  <si>
    <t>Norazza, Inc.</t>
  </si>
  <si>
    <t>These products are kept under lock and key at this location. A customer care associate must open the case for a shopper to access the item.</t>
  </si>
  <si>
    <t>In talking with the sales associate she mentioned that an id is required to purchase this product because people abuse it and do not use it as intended. The cashier scans the customer's drivers license or NYCID at the time of purchase.</t>
  </si>
  <si>
    <t>Safety bitterant added to help discourage inhalant abuse</t>
  </si>
  <si>
    <t>Electronics department aisle below computer accessories, eg., mice, stands, USB cables and adapters</t>
  </si>
  <si>
    <t>6831 Wisconsin Ave., Bethesda, MD</t>
  </si>
  <si>
    <t>$6.99 online price</t>
  </si>
  <si>
    <t>must be 18 years old to purchase in MD</t>
  </si>
  <si>
    <t>Wexford Compressed Gas Duster</t>
  </si>
  <si>
    <t>Walgreen Co.</t>
  </si>
  <si>
    <t>Kept in lockable FedEx box behind the counter</t>
  </si>
  <si>
    <t>surf onn. Electronics Duster</t>
  </si>
  <si>
    <t>Walmart, Inc.</t>
  </si>
  <si>
    <t>Front - Top</t>
  </si>
  <si>
    <t>Side - Vertical</t>
  </si>
  <si>
    <t>Kept behind the electroncis department counter</t>
  </si>
  <si>
    <t>external packaging refers to "Canned Air" but the product itself does not. counter was not attended during visit - identification required at checkout to verify 18+</t>
  </si>
  <si>
    <t>Available in large "Electronics Accessories" display bin</t>
  </si>
  <si>
    <t xml:space="preserve">Sales associate referred to product as "Compressed Air" - identification required at checkout to verify age. </t>
  </si>
  <si>
    <t>only available online</t>
  </si>
  <si>
    <t>available online for store pickup or delivery (several days or more until ready)</t>
  </si>
  <si>
    <t>Ideal Industries</t>
  </si>
  <si>
    <t>Ideal Dust Remover (for Professional or Industrial Use Only)</t>
  </si>
  <si>
    <t>Ideal Industries, Inc.</t>
  </si>
  <si>
    <t>HFO-1234ze (CAS No. 29118-24-9)</t>
  </si>
  <si>
    <t>available online for store pickup or delivery (several days or more until ready), Labled for Professional or Industrial Use Only</t>
  </si>
  <si>
    <t>Max Pro</t>
  </si>
  <si>
    <t>Blow Off Shop Duster</t>
  </si>
  <si>
    <t>AVW Inc, dba Max Pro</t>
  </si>
  <si>
    <t>Inhalant abuse can cause permanent injury or death</t>
  </si>
  <si>
    <t>available online for store pickup or delivery (several days or more until ready).  Onine statements: "No nasty smells or residue left on surfaces" "Sterilized air"</t>
  </si>
  <si>
    <t>Blow Off Auto Duster</t>
  </si>
  <si>
    <t>Available on Cash-Register display only</t>
  </si>
  <si>
    <t>Warning Text: INHALANT ABUSE IS ILLEGAL AND CAN CAUSE PERMANENT INJURY OR BE FATAL. PLEASE USE OUR PRODUCT RESPONSIBLY (in red text)</t>
  </si>
  <si>
    <t>Available in aisle display, electronics/photo area</t>
  </si>
  <si>
    <t>Online Store Audit -  Products</t>
  </si>
  <si>
    <t>Date extracted from website</t>
  </si>
  <si>
    <t>Type of E-commerce</t>
  </si>
  <si>
    <t>Website</t>
  </si>
  <si>
    <t>Brand Name</t>
  </si>
  <si>
    <t>Product Name  (web listing)</t>
  </si>
  <si>
    <t>Product Link</t>
  </si>
  <si>
    <t>Text found online: product description</t>
  </si>
  <si>
    <t>Online list Price ($)</t>
  </si>
  <si>
    <t>Text found online: Bitterant</t>
  </si>
  <si>
    <t>Contains Bitterant is mentioned online (Y=1/N=0)</t>
  </si>
  <si>
    <t>Text found online: "inhalation" or "abuse" or "huff"</t>
  </si>
  <si>
    <t>Inhalation abuse is mentioned online (Y=1/N=0)</t>
  </si>
  <si>
    <t>Text found online: "Air"</t>
  </si>
  <si>
    <r>
      <t>The term "Air" is used in the online description [e.g., product name, description, or listed features] (</t>
    </r>
    <r>
      <rPr>
        <sz val="11"/>
        <color theme="9"/>
        <rFont val="Calibri"/>
        <family val="2"/>
        <scheme val="minor"/>
      </rPr>
      <t>Y=1/N=0</t>
    </r>
    <r>
      <rPr>
        <sz val="11"/>
        <color theme="1"/>
        <rFont val="Calibri"/>
        <family val="2"/>
        <scheme val="minor"/>
      </rPr>
      <t>)</t>
    </r>
  </si>
  <si>
    <t>Text found online: "warning" "legal" "caution"</t>
  </si>
  <si>
    <t>Propellent (if identified) "contains"</t>
  </si>
  <si>
    <t>Dust-Off 152a Compressed Gas Duster 10 oz</t>
  </si>
  <si>
    <t>https://www.acehardware.com/departments/home-and-decor/cleaning-and-disinfectants/canned-air/3662640</t>
  </si>
  <si>
    <t xml:space="preserve"> The Dust Off 10 oz. Disposable Duster provides potent dust-removing power for practically any task. It's ideal for cleaning computers and also great for household items. Get in hard-to-reach places with the included extension tube.
Ideal for keyboards, notebooks, CPU, collectibles, window blinds, lamp shades, craft projects and sewing machines
Contains a bitterant to help discourage inhalant abuse
Can also be used for auto detailing</t>
  </si>
  <si>
    <t>2-Pack</t>
  </si>
  <si>
    <t>None.</t>
  </si>
  <si>
    <t>Max Pro Blow Off</t>
  </si>
  <si>
    <t>Blow Off 152a Air Duster 8 oz</t>
  </si>
  <si>
    <t>https://www.acehardware.com/departments/home-and-decor/cleaning-and-disinfectants/canned-air/3408150</t>
  </si>
  <si>
    <t>Blow Off™ 8 ounce Air Duster , while defined as Non Flammable should not be used with flame &amp; energized equipment. It is our all purpose sterilized cleaner that removes dust, dirt and microscopic debris from hard to reach places. Recommended For: Computers, keyboards, sewing machines, photo equipment, cash registers, printers, fax machines, copiers, telephones, lab equipment, TVs, VCRs, typewriters, vacuums, shredders, scanners, stereos, watches, clocks, mailing machines, fans, audio equipment, electric razors, sports equipment, musical instruments, guns and desk tops.</t>
  </si>
  <si>
    <t>Single canister</t>
  </si>
  <si>
    <t>Contains bitterant to help discourage inhalant abuse</t>
  </si>
  <si>
    <t>Air Duster</t>
  </si>
  <si>
    <t>Blow Off 152a Air Duster 10 oz</t>
  </si>
  <si>
    <t>https://www.acehardware.com/departments/home-and-decor/cleaning-and-disinfectants/canned-air/3804390</t>
  </si>
  <si>
    <t xml:space="preserve"> Blow Off air duster 10 oz. 2 pack, while defined as non-flammable should not be used with flame and energized equipment. It is our all-purpose sterilized cleaner that removes dust, dirt and microscopic debris from hard to reach places.
Removes dust from electronics and more
Easy to use
Contains bitterant to help discourage inhalant abuse</t>
  </si>
  <si>
    <t>Blow Off 1234ZE Canned Air 8 oz</t>
  </si>
  <si>
    <t>https://www.acehardware.com/departments/home-and-decor/cleaning-and-disinfectants/canned-air/3004355</t>
  </si>
  <si>
    <t xml:space="preserve"> Blow Off 1234ZE 8-ounce air duster is a non-flammable, all-purpose sterilized cleaner that removes dust, dirt and microscopic debris from hard to reach places. With its non-flammable properties, it is ideal for use with energized equipment.
Double-filtered, compressed, ozone-safe and inert gas
Application straw is mounted to pivot spray head
Improves accuracy to allow fast and precise removal of hard-to-get dirt and dust contaminants</t>
  </si>
  <si>
    <t/>
  </si>
  <si>
    <t>Canned Air</t>
  </si>
  <si>
    <t>Non-Flammable</t>
  </si>
  <si>
    <t>#</t>
  </si>
  <si>
    <t>Adorama</t>
  </si>
  <si>
    <t>www.Adorama.com</t>
  </si>
  <si>
    <t>Falcon Dust-Off Gaming Gear 10oz 152a Compressed Gas Duster Spray Can</t>
  </si>
  <si>
    <t>https://www.adorama.com/cpdofg1052.html</t>
  </si>
  <si>
    <t>Falcon Dust-Off Features
Falcon Gaming Gear Duster is the first step in any PC cleaning or maintenance task
Safely cleans PC's, keyboards, screens, controllers and mouse
Larger-size disposable can gives you a great value
100% ozone safe
Contains a bitterant to help discourage inhalant abuse</t>
  </si>
  <si>
    <t>closeout sale</t>
  </si>
  <si>
    <t>Type: Compressed Air</t>
  </si>
  <si>
    <t xml:space="preserve">Closeout. Final Sale-No Returns or Exchanges. Only ships to US addresses. Temporarily not available. </t>
  </si>
  <si>
    <t>975 Supply</t>
  </si>
  <si>
    <t>Electronics Duster</t>
  </si>
  <si>
    <t>Compressed Air Duster, Dust Off, Canned Air, Disposable Cleaning Duster, 3.5 oz - 3 Cans</t>
  </si>
  <si>
    <t>https://www.amazon.com/Compressed-Duster-Canned-Disposable-Cleaning/dp/B099764RQN/ref=sr_1_117?crid=26N17J3N6HFHD&amp;keywords=CANNED+AIR+DUSTER&amp;qid=1677874737&amp;sprefix=canned+air+duster%2Caps%2C88&amp;sr=8-117</t>
  </si>
  <si>
    <t>Hundreds Of Uses
Clean the tools that you use everyday. Help maintain and extend like of your electronics</t>
  </si>
  <si>
    <t>3-Pack</t>
  </si>
  <si>
    <t>Compressed Air Duster</t>
  </si>
  <si>
    <t>Canned Air Duster 3.5oz. (1)</t>
  </si>
  <si>
    <t>https://www.amazon.com/Canned-Air-Duster-3-5oz-1/dp/B08JNCT5KD/ref=sr_1_51?crid=26N17J3N6HFHD&amp;keywords=CANNED+AIR+DUSTER&amp;qid=1677872758&amp;sprefix=canned+air+duster%2Caps%2C88&amp;sr=8-51</t>
  </si>
  <si>
    <t>This is the brand to trust to get rid of the dust! Clean all those tight spots on your VALUABLE ELECTRONICS without accidentally damaging them. Prolong the life of your: Computer, Keyboard, Desk Top Camera, Camera Lenses, Printer, Fax Machine, Copier, Xbox, mobile phone, Lab Equipment, TV, VCR, Typewriter, Notebook, Blue Ray and delicate areas in hard to reach places, without causing them to break. Recommended for delicate and important jobs: Chandeliers, Chrystal, Glass, Brass, Window Blinds, Collectibles, Fire alarm, Fan, Vacuum, Stereo, Watches, Clocks, Electric Razors. Handy for HOBBIES, use Dust-off to take care of your: Sewing machine, Telescope, Delicate Craft Models, Figurines, Expensive Musical instruments, Audio Equipment Maintain your SPORTS EQUIPMENT recommended for: Rollerblades, Fishing Rods, Boats Keep in the GARAGE for: Workbenches, Power tools, car interiors Use Dust Off to make the dust go away!</t>
  </si>
  <si>
    <t>Canned Air Duster</t>
  </si>
  <si>
    <t>3.5oz. can perfect for compact storage</t>
  </si>
  <si>
    <t>Air Duster, Can Air Dust Off, Compressed Air Duster, Cleaning Duster, Small Disposable Cleaning Duster 3.5 oz. Cans - 1 CAN</t>
  </si>
  <si>
    <t>https://www.amazon.com/Duster-Compressed-Cleaning-Small-Disposable/dp/B09SZQ3MDB/ref=sr_1_97?crid=26N17J3N6HFHD&amp;keywords=CANNED+AIR+DUSTER&amp;qid=1677874714&amp;sprefix=canned+air+duster%2Caps%2C88&amp;sr=8-97</t>
  </si>
  <si>
    <t>This is the brand to trust to get rid of the dust! Clean all those tight spots on your VALUABLE ELECTRONICS without accidentally damaging them. Prolong the life of your: Computer, Keyboard, Desk Top Camera, Camera Lenses, Printer, Fax Machine, Copier, Xbox, mobile phone, Lab Equipment, TV, VCR, Typewriter, Notebook, Blue Ray and delicate areas in hard to reach places, without causing them to break. Recommended for delicate and important jobs: Chandeliers, Chrystal, Glass, Brass, Window Blinds, Collectibles, Fire alarm, Fan, Vacuum, Stereo, Watches, Clocks, Electric Razors. Handy for HOBBIES, use Dust off to take care of your: Sewing machine, Telescope, Delicate Craft Models, Figurines, Expensive Musical instruments, Audio Equipment Maintain your SPORTS EQUIPMENT recommended for: Rollerblades, Fishing Rods, Boats Keep in the GARAGE for: Workbenches, Power tools, car interiors Use Dust Off to make the dust go away!</t>
  </si>
  <si>
    <t>Non-Toxic &amp; No Bitternt, NO Nasty Smells Or Residue Left On The Surface.</t>
  </si>
  <si>
    <t>Air Duster, Can Air Dust Off, Compressed Air Duster</t>
  </si>
  <si>
    <t>Air Duster, Can Air Dust Off, Compressed Air Duster, Cleaning Duster, Disposable Cleaning Duster 10 oz. Cans - 1 Can</t>
  </si>
  <si>
    <t>https://www.amazon.com/Duster-Dust-Compressed-Cleaning-Disposable/dp/B09DTF61JX/ref=sr_1_68?crid=18OPVQQ68ZVOA&amp;keywords=aerosol+duster&amp;qid=1677878575&amp;sprefix=aerosol+duster%2Caps%2C78&amp;sr=8-68</t>
  </si>
  <si>
    <t>ASAP Office Products</t>
  </si>
  <si>
    <t>ASAP Office Products Duster</t>
  </si>
  <si>
    <t>Can Air, Compressed Air Duster, 10 oz Can, Disposable Cleaning Duster, 10 oz - 1 Can</t>
  </si>
  <si>
    <t>https://www.amazon.com/Can-Compressed-Duster-Disposable-Cleaning/dp/B0BPZVG7V5/ref=sr_1_19?crid=26N17J3N6HFHD&amp;keywords=CANNED+AIR+DUSTER&amp;qid=1677866789&amp;sprefix=canned+air+duster%2Caps%2C88&amp;sr=8-19</t>
  </si>
  <si>
    <t>Clean all those tight spots on your VALUABLE ELECTRONICS without accidentally damaging them. Prolong the life of your: Computer, Keyboard, Desk Top Camera, Camera Lenses, Printer, Fax Machine, Copier, Xbox, mobile phone, Lab Equipment, TV, VCR, Typewriter, Notebook, Blue Ray and delicate areas in hard to reach places, without causing them to break.</t>
  </si>
  <si>
    <t>Keep Your Fire Alarm Dust Free &amp; Running Properly.</t>
  </si>
  <si>
    <t xml:space="preserve">AW Product Sales &amp; Marketing, Inc. </t>
  </si>
  <si>
    <t>Ultra Duster</t>
  </si>
  <si>
    <t>Ultra Duster Canned Air Net 10 Oz 6-Pack</t>
  </si>
  <si>
    <t>https://www.amazon.com/Ultra-Duster-Canned-Air-6-Pack/dp/B00FM58A7I/ref=sr_1_33?crid=26N17J3N6HFHD&amp;keywords=CANNED+AIR+DUSTER&amp;qid=1677871156&amp;sprefix=canned+air+duster%2Caps%2C88&amp;sr=8-33</t>
  </si>
  <si>
    <t>ULTRA Duster is custom formulated to the highest in quality to powerfully blast dust, dirt, and microscopic debris away from a variety kind of devices without leaving residues. It comes with a straw that the user attaches to the nozel of the canister in order to make a fine spray of compressed air. It is ozone-safe.</t>
  </si>
  <si>
    <t>China</t>
  </si>
  <si>
    <t>AW Distributing- SHANGHAI AW CUSTOM MANUFACTURING &amp; AEROSOL PROPELLANT CO., LTD.</t>
  </si>
  <si>
    <t>6-Pack</t>
  </si>
  <si>
    <t>Contains a bitterant additive that discourages potential abusive and misusage of the product</t>
  </si>
  <si>
    <t>Ultra Duster Canned Air Industrial Strength 10oz 4 Pack</t>
  </si>
  <si>
    <t>https://www.amazon.com/Ultra-Duster-Canned-Industrial-Strength/dp/B07JRBR1MM/ref=sr_1_102?crid=26N17J3N6HFHD&amp;keywords=CANNED+AIR+DUSTER&amp;qid=1677874714&amp;sprefix=canned+air+duster%2Caps%2C88&amp;sr=8-102</t>
  </si>
  <si>
    <t>Designed to access tiny corners and hard-to-reach crevices, this duster uses compressed gas to clean collectibles, computers and workstations.</t>
  </si>
  <si>
    <t>4-Pack</t>
  </si>
  <si>
    <t>Ultra Duster Canned Air Industrial Strength</t>
  </si>
  <si>
    <t>commercial/industrial</t>
  </si>
  <si>
    <t>Compressed Air Duster, CASE of 6 (05185-C)</t>
  </si>
  <si>
    <t>https://www.amazon.com/Compressed-Air-Duster-CASE-05185-C/dp/B000BIGUBY/ref=sr_1_3?crid=18OPVQQ68ZVOA&amp;keywords=aerosol+duster&amp;qid=1677878511&amp;sprefix=aerosol+duster%2Caps%2C78&amp;sr=8-3</t>
  </si>
  <si>
    <t>Buy it by the case and save! Dust and lint remover. Moisture free. Great for computers, electronics, arts &amp; crafts, appliances, car detailing, photography, photography, office equipment and more.</t>
  </si>
  <si>
    <t>CRC Duster Aerosol Dust Removal Liquefied Gas System, 8 oz Aerosol Can with Trigger, Clear</t>
  </si>
  <si>
    <t>https://www.amazon.com/CRC-Aerosol-Removal-Liquefied-Trigger/dp/B00869YL8Y/ref=sr_1_55?crid=18OPVQQ68ZVOA&amp;keywords=aerosol+duster&amp;qid=1677878558&amp;sprefix=aerosol+duster%2Caps%2C78&amp;sr=8-55</t>
  </si>
  <si>
    <t>CRC duster removes surface contaminants such as dirt, dust and lint without damaging sensitive components or surface finishes. Formulated to be non-flammable and plastic safe, Duster's powerful blast of propellant penetrates cracks and crevices to remove contaminants that normal hand dusting cannot remove. Duster's "No Touch" process is superior for cleaning objects with sharp edges that tear and shred cloth towels causing even more dust of lint to be deposited on the object. In addition, Duster is non-abrasive, dries instantly and comes with a 5-1/4-inches extension tube for precise application of the product. Recommended to remove dirt, dust and lint from plant machinery, computers, office equipment, electronics, video, audio, communication and photography equipment, lighting, workbenches, circuit boards, breaker panels, connectors, drafting tables and more. Non-flammable. Significantly reduces the risk of fire caused by incidental contact with energized electrical equipment. No residue. Instantly evaporates leaving surface clean without inhibiting electrical properties. Plastic safe. Will not damage modern plastics used in electronics or electrical assemblies. Non-abrasive. Will not scratch or scar any surface finish. Contains no known ozone depleting chemicals. Offers effective performance while complying with EPA regulations on the use of ozone depleting chemicals. Meets 1998 USDA guidelines for use in meat and poultry plants. 8 ounce weight net fill. Clear liquefied gas appearance. Faint ethereal odor.</t>
  </si>
  <si>
    <t>NA</t>
  </si>
  <si>
    <t>8-Pack</t>
  </si>
  <si>
    <t>CRC Industries 14085 Dust Removal System With Trigger 8 oz Aerosol Can Colorless Duster™</t>
  </si>
  <si>
    <t>https://www.amazon.com/CRC-Industries-14085-Colorless-DusterTM/dp/B00B73YN6G/ref=sr_1_121?crid=18OPVQQ68ZVOA&amp;keywords=aerosol+duster&amp;qid=1677878622&amp;sprefix=aerosol+duster%2Caps%2C78&amp;sr=8-121</t>
  </si>
  <si>
    <t>CRC Industries 14085 Dust Removal System With Trigger 8 oz Aerosol Can Colorless Dusterâ„</t>
  </si>
  <si>
    <t>Colorless Duster</t>
  </si>
  <si>
    <t>Emzone</t>
  </si>
  <si>
    <t>Emzone Air Duster</t>
  </si>
  <si>
    <t>emzone Air Duster (aerosol), 284 Grams</t>
  </si>
  <si>
    <t>https://www.amazon.com/emzone-Air-Duster-aerosol-Grams/dp/B007Z7OK3Y/ref=sr_1_180?crid=18OPVQQ68ZVOA&amp;keywords=aerosol+duster&amp;qid=1677881374&amp;sprefix=aerosol+duster%2Caps%2C78&amp;sr=8-180</t>
  </si>
  <si>
    <t>emzone Air Dusters blast away dust, dirt and lint from computers, electronics, office equipment, and automobiles including keyboards, printers, cameras, CD/DVD/Blu-ray players, telephones, photocopiers, and dashboards. emzone Air Dusters are great for hard to reach areas. DIRECTIONS: Do not shake, tilt, or turn can upside down before or during use Turn off all equipment before spraying. Remove small tab on top of actuator. Hold can upright 5cm (2") from item and use short blasts to clean. DO NOT use on camera mirrors.</t>
  </si>
  <si>
    <t xml:space="preserve">Empack Spraytech Inc. </t>
  </si>
  <si>
    <t>Air Duster (aerosol)</t>
  </si>
  <si>
    <t>Falcon Dust, Off Compressed Gas (152a) Disposable Cleaning Duster, 1, Count, 3.5 oz Can (DPSJB),Black</t>
  </si>
  <si>
    <t>https://www.amazon.com/Falcon-Compressed-Disposable-Cleaning-DPSJB/dp/B0000AE67M/ref=sr_1_1?crid=TXZG6EJRA04N&amp;keywords=canned+air+duster&amp;qid=1677858291&amp;sprefix=canned+air+duster%2Caps%2C80&amp;sr=8-1</t>
  </si>
  <si>
    <t>Compact
Indispensable for places where space is tight
Same efficient blasting power as larger models
100% Ozone safe</t>
  </si>
  <si>
    <t>Subscribe and save up to 5% on future deliveries</t>
  </si>
  <si>
    <t>100% Ozone safe Bitterant added to help discourage inhalant abuse</t>
  </si>
  <si>
    <t>Gas identified in Customer questions &amp; answers</t>
  </si>
  <si>
    <t>Dust-Off Disposable Compressed Gas Duster, 10 oz Cans, 6 Pack</t>
  </si>
  <si>
    <t>https://www.amazon.com/Dust-Off-Disposable-Compressed-Duster-Cans/dp/B01M2D8N1F/ref=sr_1_2?crid=TXZG6EJRA04N&amp;keywords=canned+air+duster&amp;qid=1677859388&amp;sprefix=canned+air+duster%2Caps%2C80&amp;sr=8-2</t>
  </si>
  <si>
    <t>Not eligible for Amazon Prime. Available with free Prime shipping from other sellers on Amazon.
Contains bitterant</t>
  </si>
  <si>
    <t>Save up to 8% with business pricing. Sign up for free Amazon Business account</t>
  </si>
  <si>
    <t>Contains bitterant</t>
  </si>
  <si>
    <t>Dust-Off Disposable Compressed Gas Duster, 10 oz - Pack of 2</t>
  </si>
  <si>
    <t>https://www.amazon.com/Dust-Off-Disposable-Compressed-Gas-Duster/dp/B073TQ26JX/ref=sr_1_5?crid=26N17J3N6HFHD&amp;keywords=CANNED+AIR+DUSTER&amp;qid=1677862016&amp;sprefix=canned+air+duster%2Caps%2C88&amp;sr=8-5</t>
  </si>
  <si>
    <t>Dust-Off dusters provide potent dust-removing power for practically any task. Ideal for office use including keyboards, CPU, desktops and mouse. Also great for home use including silk flower arrangements, repair benches, figurines and blinds. 100% ozone safe. Contains a bitterant to help discourage inhalant abuse. Ideal for everyday use. Falcon disposable dust-off is extra-large, more economical to use, and delivers its dust-removing power at less cost per gram than competitive products. Suitable for workstations, labs, repair benches, household use, on-location photography, etc. Dust-off compressed air safely and quickly blows away loose dust, dirt and lint from virtually any surface ... Computer screens, keyboards, printers, scanners, compact discs, audio equipment, cameras, lenses, enlargers, copiers, fax machines, video equipment, sewing machines, electric razors, microscopes, binoculars ... And more.</t>
  </si>
  <si>
    <t>Contains a bitterant to help discourage inhalant abuse.</t>
  </si>
  <si>
    <t>100% ozone safe, contains no cfcs, huffs, propane or butane</t>
  </si>
  <si>
    <t>Falcon Compressed Gas (152a) Disposable Cleaning Duster 3 Count, 10 oz. Can (DPSXL3)</t>
  </si>
  <si>
    <t>https://www.amazon.com/Falcon-Compressed-Disposable-Cleaning-DPSXL3/dp/B002RUBHOY/ref=sr_1_4?crid=26N17J3N6HFHD&amp;keywords=CANNED+AIR+DUSTER&amp;qid=1677862383&amp;sprefix=canned+air+duster%2Caps%2C88&amp;sr=8-4</t>
  </si>
  <si>
    <t>Falcon Dust-Off Aerosol Compressed (152a) Disposable Cleaning duster 3 count 10oz. Contains a bitterant to help discourage inhalant abuse
Convenient 3 pack
Provides potent dust-removing power for practically any task.
Ideal for workstations, labs, repair benches, household use, on-location photography, etc.
100% Ozone safe Bitterant added to help discourage inhalant abuse</t>
  </si>
  <si>
    <t>Dust-Off DPSXLRCP Disposable Duster, 10 oz.</t>
  </si>
  <si>
    <t>https://www.amazon.com/Dust-Off-DPSXLRCP-Disposable-Duster-oz/dp/B002VKT6RU/ref=sr_1_20?crid=26N17J3N6HFHD&amp;keywords=CANNED+AIR+DUSTER&amp;qid=1677866789&amp;sprefix=canned+air+duster%2Caps%2C88&amp;sr=8-20</t>
  </si>
  <si>
    <t>Our most commonly-used duster. Larger-size disposable can gives you a great value. Ideal for workstations, labs, repair benches, household use, on-location photography, etc. Provides potent dust-removing power for practically any task. 100% ozone safe. Contains a bitterant to help discourage inhalant abuse. Includes extension tube to get in hard to reach places.</t>
  </si>
  <si>
    <t>12-Pack</t>
  </si>
  <si>
    <t>Legal Disclaimer
This product contains chemicals known to the State of California to cause cancer and birth defects or other reproductive harm.</t>
  </si>
  <si>
    <t>Dust-Off Disposable Compressed Gas Duster, 10 oz Cans, 2 Pack</t>
  </si>
  <si>
    <t>https://www.amazon.com/Dust-Off-Disposable-Compressed-Duster-Cans/dp/B00FZYT278/ref=sr_1_22?crid=26N17J3N6HFHD&amp;keywords=CANNED+AIR+DUSTER&amp;qid=1677866789&amp;sprefix=canned+air+duster%2Caps%2C88&amp;sr=8-22</t>
  </si>
  <si>
    <t>Disposable can gives you a great value. Ideal for workstations, labs, repair benches, household use and on-location photography. Provides potent dust-removing power for practically any task. Contains a bitterant to help discourage inhalant abuse. Capacity Volume: 10 oz Packing Type: Can Refillable: No.</t>
  </si>
  <si>
    <t>Contains bitter ant    (ICA comment: typo "bitter ant" included in online description)</t>
  </si>
  <si>
    <t>There is a small plastic part that prevents trigger to be pushed to release the compressed gas This plastic needs to be broken and removed before the trigger can begin to work</t>
  </si>
  <si>
    <t>Falcon Dust-Off Compressed Gas Duster for Electronics Devices, 12 oz Cans Last Extra Long, 6 Packs</t>
  </si>
  <si>
    <t>https://www.amazon.com/Falcon-Dust-Off-Compressed-Electronics-Devices/dp/B073TPQ6BL/ref=sr_1_25?crid=26N17J3N6HFHD&amp;keywords=CANNED+AIR+DUSTER&amp;qid=1677866789&amp;sprefix=canned+air+duster%2Caps%2C88&amp;sr=8-25</t>
  </si>
  <si>
    <t>Falcon Dust-Off dusters provide potent dust-removing power for practically any task. Ideal for office use including keyboards, CPU, desktops and mouse. Also great for home use including silk flower arrangements, repair benches, figurines and blinds. 100% ozone safe. Contains a bitterant to help discourage inhalant abuse.
Through the many years Dust-Off has been manufacturing dusters, our consumers have identified hundreds of ways to use our products in their quest to fight the build-up of dirt, dust and other contaminants in and around their home and office. Below is a short list of some of those uses:
CPU.
Keyboard.
Desktop.
Mouse.
Silk Flower.
Arrangements.
Collectibles.
Blinds.</t>
  </si>
  <si>
    <t>Also great for cleaning items around the home including collectibles, figurines and window blinds</t>
  </si>
  <si>
    <t>Dust-Off Falcon Professional Electronics Compressed Air Duster, 12 oz, 3 Pack, Model:246143</t>
  </si>
  <si>
    <t>https://www.amazon.com/Dust-Off-Falcon-Professional-Electronics-Compressed/dp/B009XCK6PK/ref=sr_1_55?crid=26N17J3N6HFHD&amp;keywords=CANNED+AIR+DUSTER&amp;qid=1677872758&amp;sprefix=canned+air+duster%2Caps%2C88&amp;sr=8-55</t>
  </si>
  <si>
    <t>Ideal for every day use. Falcon disposable dust-off is extra large, more economical to use, and delivers its dust-removing power at less cost per gram than competitive products. Suitable for workstations, labs, repair benches, household use, on-location photography, etc. Dust-off compressed air safely and quickly blows away loose dust, dirt and lint from virtually any surface ... Computer screens, keyboards, printers, scanners, compact discs, audio equipment, cameras, lenses, enlargers, copiers, fax machines, video equipment, sewing machines, electric razors, microscopes, binoculars ... And more .</t>
  </si>
  <si>
    <t>Top Reviews from the US:  Just note that the bittering agent they include in the gas to discourage huffing stinks. Either use this in a large room or open area or hold the cans at arms length and keep your head back for awhile and you shouldn’t have to deal with the smell.</t>
  </si>
  <si>
    <t>GC Electronics</t>
  </si>
  <si>
    <t>GC Electronics Airjet</t>
  </si>
  <si>
    <t>GC ELECTRONICS 19-8475-SF Anti Static Duster, AEROSOL, 12OZ</t>
  </si>
  <si>
    <t>https://www.amazon.com/GC-ELECTRONICS-19-8475-SF-STATIC-AEROSOL/dp/B00HQTZJG8/ref=sr_1_59?crid=18OPVQQ68ZVOA&amp;keywords=aerosol+duster&amp;qid=1677878558&amp;sprefix=aerosol+duster%2Caps%2C78&amp;sr=8-59</t>
  </si>
  <si>
    <t>Compressed Gas Features:: Contains No Flammable Additive or Ozone Depleting Chemicals; Anti Static Formulation Minimizes Risk of Electrostatic Damage to Sensitive Components Product Applications:: Computers / Electronics / Lab Instruments RoHS Compliant:: Yes</t>
  </si>
  <si>
    <t>GC Electronics, Inc.</t>
  </si>
  <si>
    <t>HFC-134a (CAS No. 811-97-2)</t>
  </si>
  <si>
    <t>iDuster Cleaning Supplies</t>
  </si>
  <si>
    <t>iDuster Compressed Air Duster</t>
  </si>
  <si>
    <t>iDuster Compressed Gas Air Duster Disposable Keyboard Cleaner, 4-Pack</t>
  </si>
  <si>
    <t>https://www.amazon.com/iDuster-Compressed-Duster-Disposable-Electronics/dp/B08H7ZHJ1C/ref=sr_1_21?crid=26N17J3N6HFHD&amp;keywords=CANNED+AIR+DUSTER&amp;qid=1677866789&amp;sprefix=canned+air+duster%2Caps%2C88&amp;sr=8-21</t>
  </si>
  <si>
    <t>iDuster compressed gas dusters are an effective tool for removing dust and other contaminants from hard-to-reach areas in a multitude of settings including home, office, laboratories, and workshops. Their cleaning versatility Provides a safe and effective tool in hundreds of applications. They are especially effective for cleaning CPUs, keyboards, computer mice, and workstations.</t>
  </si>
  <si>
    <t>iDuster Cleaner Company</t>
  </si>
  <si>
    <t>Compressed Gas Air Duster</t>
  </si>
  <si>
    <t>There is a small plastic part that prevents trigger to be pushed to release the compressed gas, this plastic needs to be broken and removed before the trigger can begin to work. 50 second blasts away 99% of dust &amp; dirt</t>
  </si>
  <si>
    <t>iDuster Compressed Air Duster, Disposable Keyboard Cleaner, 2-Pack</t>
  </si>
  <si>
    <t>https://www.amazon.com/iDuster-Compressed-Duster-Disposable-Electronics/dp/B08H7YZ1YR/ref=sr_1_60?crid=26N17J3N6HFHD&amp;keywords=CANNED+AIR+DUSTER&amp;qid=1677872758&amp;sprefix=canned+air+duster%2Caps%2C88&amp;sr=8-60</t>
  </si>
  <si>
    <t>iDuster disposable compressed gas duster (152a), 10 oz / can
Removes dust, lint and other contaminants from hard to reach areas
Ideal for cleaning CPUs, keyboards, Computer mice and workstations, labs, repair benches, household use, on-location photography, etc
100% Ozone safe Bitterant added to help discourage inhalant abuse
NOTE: There is a small plastic part that prevents trigger to be pushed to release the compressed gas, this plastic needs to be broken and removed before the trigger can begin to work</t>
  </si>
  <si>
    <t>iDuster Compressed Canned Air Duster 152a - Computer Keyboard Cleaner Air Spray, 2 Count</t>
  </si>
  <si>
    <t>https://www.amazon.com/iDuster-Compressed-Canned-Duster-152a/dp/B09N8ZCNP9/ref=sr_1_49?crid=18OPVQQ68ZVOA&amp;keywords=aerosol+duster&amp;qid=1677878558&amp;sprefix=aerosol+duster%2Caps%2C78&amp;sr=8-49</t>
  </si>
  <si>
    <t>Compressed Canned Air Duster</t>
  </si>
  <si>
    <t>Innovera Technology Essentials</t>
  </si>
  <si>
    <t>Innovera Electronics Duster</t>
  </si>
  <si>
    <t>Innovera IVR10012 10 oz. Compressed Air Duster Cleaner (2/Pack)</t>
  </si>
  <si>
    <t>https://www.amazon.com/Innovera-10012-Compressed-Duster-Cleaner/dp/B08JLSLXQG/ref=sr_1_17?crid=26N17J3N6HFHD&amp;keywords=CANNED+AIR+DUSTER&amp;qid=1677866789&amp;sprefix=canned+air+duster%2Caps%2C88&amp;sr=8-17</t>
  </si>
  <si>
    <t>Product Description
Compressed Air Duster Cleaner, 10 oz Can, 2/Pack.</t>
  </si>
  <si>
    <t>Contains a bitterant to discourage inhalant abuse.</t>
  </si>
  <si>
    <t>Compressed Air Duster Cleaner</t>
  </si>
  <si>
    <t>Innovera 10016 Compressed Air Duster Cleaner, 10 Oz Can, 6/Pack</t>
  </si>
  <si>
    <t>https://www.amazon.com/Innovera-10016-Compressed-Duster-Cleaner/dp/B08JLTQYGV/ref=sr_1_23?crid=26N17J3N6HFHD&amp;keywords=CANNED+AIR+DUSTER&amp;qid=1677866789&amp;sprefix=canned+air+duster%2Caps%2C88&amp;sr=8-23</t>
  </si>
  <si>
    <t>Compressed Air Duster Cleaner, 10 oz Can, 6/Pack.</t>
  </si>
  <si>
    <t>Innovera 10010 Compressed Air Duster Cleaner, 10 Oz Can</t>
  </si>
  <si>
    <t>https://www.amazon.com/Innovera-10010-Compressed-Duster-Cleaner/dp/B08JLS4ZKY/ref=sr_1_136?crid=26N17J3N6HFHD&amp;keywords=CANNED+AIR+DUSTER&amp;qid=1677874767&amp;sprefix=canned+air+duster%2Caps%2C88&amp;sr=8-136</t>
  </si>
  <si>
    <t>Product Description
Compressed Air Duster Cleaner, 10 oz Can.</t>
  </si>
  <si>
    <t>https://www.amazon.com/Innovera-10012-Compressed-Duster-Cleaner/dp/B08JLSLXQG/ref=sr_1_118?crid=18OPVQQ68ZVOA&amp;keywords=aerosol+duster&amp;qid=1677878622&amp;sprefix=aerosol+duster%2Caps%2C78&amp;sr=8-118</t>
  </si>
  <si>
    <t>Quickly remove dust and dirt from difficult to reach areas.
100% Ozone safe and moisture free, safe to use on most equipment.
Removable straw for pinpoint cleaning.
Contains a bitterant to discourage inhalant abuse.</t>
  </si>
  <si>
    <t>ITW</t>
  </si>
  <si>
    <t>Chemtronics Duster</t>
  </si>
  <si>
    <t>ITW Chemtronics ES1017 Canned Air</t>
  </si>
  <si>
    <t>https://www.amazon.com/ITW-Chemtronics-ES1017-Canned-Air/dp/B008E0MDFI/ref=sr_1_137?crid=26N17J3N6HFHD&amp;keywords=CANNED+AIR+DUSTER&amp;qid=1677874767&amp;sprefix=canned+air+duster%2Caps%2C88&amp;sr=8-137</t>
  </si>
  <si>
    <t>The economical, 10oz regular strength duster. Features: -Ozone safe - CFC/HCFC free. -Safe for most plastics. -Nonflammable. -Ultra jet All-Way sprays in any direction. -Packing Type: Aerosol Can. -Removes: Dirt - Dust. -Price is for 1 Can.</t>
  </si>
  <si>
    <t>ITW Contamination Control Electronics</t>
  </si>
  <si>
    <t>WARNING:
CHOKING HAZARD -- Small parts. Not for children under 3 yrs.</t>
  </si>
  <si>
    <t>Chemtronics Ultra Jet 70</t>
  </si>
  <si>
    <t>Chemtronics Ultrajet Air Duster - Spray 283 g Aerosol Can - ES1015 [PRICE is per CAN]</t>
  </si>
  <si>
    <t>https://www.amazon.com/Chemtronics-Ultrajet-Air-Duster-Aerosol/dp/B007XIKKWK/ref=sr_1_115?crid=18OPVQQ68ZVOA&amp;keywords=aerosol+duster&amp;qid=1677878622&amp;sprefix=aerosol+duster%2Caps%2C78&amp;sr=8-115</t>
  </si>
  <si>
    <t>Chemtronics Ultra Jet All-Way</t>
  </si>
  <si>
    <t>Chemtronics Ultrajet Air Duster - Spray 226 g Aerosol Can - ES1620 [PRICE is per CAN]</t>
  </si>
  <si>
    <t>https://www.amazon.com/Chemtronics-Ultrajet-Air-Duster-Aerosol/dp/B001DPS35K/ref=sr_1_151?crid=18OPVQQ68ZVOA&amp;keywords=aerosol+duster&amp;qid=1677878649&amp;sprefix=aerosol+duster%2Caps%2C78&amp;sr=8-151</t>
  </si>
  <si>
    <t>Product Description
ITW CHEMTRONICS ULTRAJET ALL-WAY DUSTER, CAPACITY : 8 OZ</t>
  </si>
  <si>
    <t>Techspray Duster</t>
  </si>
  <si>
    <t>TECHSPRAY 1671-10S Gas Duster, AEROSOL, 10OZ</t>
  </si>
  <si>
    <t>https://www.amazon.com/TECHSPRAY-1671-10S-DUSTER-AEROSOL-10OZ/dp/B005T5DE8G/ref=sr_1_2?crid=18OPVQQ68ZVOA&amp;keywords=aerosol+duster&amp;qid=1677878511&amp;sprefix=aerosol+duster%2Caps%2C78&amp;sr=8-2</t>
  </si>
  <si>
    <t>For Use With: Removes microscopic contaminants, lint, dust, metallic oxide deposits and other soils RoHS Compliant: Yes</t>
  </si>
  <si>
    <t>Aerosol Duster, 15 Oz.</t>
  </si>
  <si>
    <t>https://www.amazon.com/Tech-Spray-LYSB000AS3MV6-CMPTRACCS-Aerosol-Duster/dp/B000AS3MV6/ref=sr_1_179?crid=18OPVQQ68ZVOA&amp;keywords=aerosol+duster&amp;qid=1677881374&amp;sprefix=aerosol+duster%2Caps%2C78&amp;sr=8-179</t>
  </si>
  <si>
    <t>Aerosol Duster Recommended For: Electronics And Office Equipment Net Weight: 15 oz. Size: 15 oz. Country of Origin (subject to change): United States</t>
  </si>
  <si>
    <t>Techspray Economy Duster</t>
  </si>
  <si>
    <t>TECHSPRAY 1673-10S DUSTER, AEROSOL, 10FL.OZ (5 pieces)</t>
  </si>
  <si>
    <t>https://www.amazon.com/TECHSPRAY-1673-10S-DUSTER-AEROSOL-10FL-OZ/dp/B00LPPOBKO/ref=sr_1_214?crid=18OPVQQ68ZVOA&amp;keywords=aerosol+duster&amp;qid=1677881422&amp;sprefix=aerosol+duster%2Caps%2C78&amp;sr=8-214</t>
  </si>
  <si>
    <t>Product Description
TECHSPRAY 1673-10S DUSTER, AEROSOL, 10FL.OZ (5 pieces)</t>
  </si>
  <si>
    <t>5-Pack</t>
  </si>
  <si>
    <t>Techspray Vortex</t>
  </si>
  <si>
    <t>TECHSPRAY 1697-8S Gas Duster, AEROSOL, 8FL.OZ</t>
  </si>
  <si>
    <t>https://www.amazon.com/TECHSPRAY-1697-8S-DUSTER-AEROSOL-8FL-OZ/dp/B005T5DI14/ref=sr_1_216?crid=18OPVQQ68ZVOA&amp;keywords=aerosol+duster&amp;qid=1677881422&amp;sprefix=aerosol+duster%2Caps%2C78&amp;sr=8-216</t>
  </si>
  <si>
    <t>Product Description
TECHSPRAY 1697-8S GAS DUSTER, AEROSOL, 8FL.OZ</t>
  </si>
  <si>
    <t>Canned Air - Duster - Ozone Safe Blow Off - 10oz Duster - Case of 12</t>
  </si>
  <si>
    <t>https://www.amazon.com/Ozone-Blow-Off-Compressed-Canned-cans-Case-Electronics/dp/B07TJ8DXKT/ref=sr_1_101?crid=26N17J3N6HFHD&amp;keywords=CANNED+AIR+DUSTER&amp;qid=1677874714&amp;sprefix=canned+air+duster%2Caps%2C88&amp;sr=8-101</t>
  </si>
  <si>
    <t>Blow Off Canned Air Duster is an essential tool for maintaining all of your electrical equipment, from your keyboards to your currency counters to your fax machines.. Each can is 10-oz. Sold in 12-packs. Blow Off Duster specially formulated to clean computers and electronics to prolong performance and longevity. 10oz can, non-flammable all purpose sterilized cleaner that removes dust, dirt and microscopic debris from hard to reach places. This product contains a bitterant to help discourage inhalant abuse. 100% ozone safe, contains no cfcs, hcfcs, propane or butane.</t>
  </si>
  <si>
    <t>This product contains a bitterant to help discourage inhalant abuse.</t>
  </si>
  <si>
    <t>UNSCENTED - 10oz can</t>
  </si>
  <si>
    <t>Maxell</t>
  </si>
  <si>
    <t>Maxell Blast Away</t>
  </si>
  <si>
    <t>Maxell Mxl190025 Canned Air Nonflammable 10 Oz.</t>
  </si>
  <si>
    <t>https://www.amazon.com/Maxell-Canned-Air-10-CA-4/dp/B0062AM4OM/ref=sr_1_139?crid=26N17J3N6HFHD&amp;keywords=CANNED+AIR+DUSTER&amp;qid=1677874767&amp;sprefix=canned+air+duster%2Caps%2C88&amp;sr=8-139</t>
  </si>
  <si>
    <t>Maxell Blast away canned air multi-purpose duster in blue/white color helps to remove dust and dirt of all surfaces. The Maxell 190025- CA3 blast away canned air multi-purpose duster is perfect for cleaning all surfaces in home, office, electronics and more. It has a non-flammable compressed air for cleaning purpose and contains bitterant to fight against product misuse. It comes in a can of capacity 10 oz. Multipurpose duster takes off dust as well as dirt from keyboards and other electronics devices. Size: 10 oz. Comes in new blue/white color. Removes dust and dirt off from most surfaces effectively. Makes nonflammable compressed air for added safety. Contains bitterant to combat product misuse.</t>
  </si>
  <si>
    <t>Falcon Safety Products</t>
  </si>
  <si>
    <t>contains bitterant to fight against product misuse. </t>
  </si>
  <si>
    <t>Contains bitterant to combat product misuse.</t>
  </si>
  <si>
    <t>Canned Air Nonflammable</t>
  </si>
  <si>
    <t>MG Chemicals</t>
  </si>
  <si>
    <t>MG Chemicals Super Duster 134</t>
  </si>
  <si>
    <t>MG Chemicals - 402A-450G 402A 134A Super Duster, 450g (16 oz) Aerosol Can</t>
  </si>
  <si>
    <t>https://www.amazon.com/MG-Chemicals-Super-Duster-Aerosol/dp/B005T8RPMO/ref=sr_1_34?crid=18OPVQQ68ZVOA&amp;keywords=aerosol+duster&amp;qid=1677878544&amp;sprefix=aerosol+duster%2Caps%2C78&amp;sr=8-34</t>
  </si>
  <si>
    <t>100% non-flammable, but with increased global warming potential, use this product for removing dust only on energized circuits, near open flames, or possible ignition sources. Suitable for professional and industrial applications. The 402A Super Duster134TM is a pure, non-flammable duster that can be used on live electronic and electrical equipment. The duster contains pure 1, 1, 1, 2-tetrafluoroethane (HFC 134a), which delivers a constant, high-pressure cleaning jet. The gas jet is dry, low-residue, and chemically inert, which makes it safe for cleaning electrical and electronic components. The 402A duster is ideal for removing lint, dust, and other debris from printed circuit boards, electronic devices, and computers. It helps prevent malfunctions and lengthens component life. To remove safety tab 1. Firmly hold the head of the nozzle and trigger in place. 2. Pull tab forward on top of nozzle until it snaps off. To clean surfaces 3. Spray directly on dusty component using bursts of spray. Clean contamination from top to bottom to avoid redeposit of dust on clean areas. 4. Use extension tube to direct the spray in hard to reach corners. TIP! Avoid continuous spray that causes component to reach freezing temperatures. In contact with moist air, cooled components could lead to unwanted frost formation. Avoid touching the component directly with your hands, nozzle, or extension straw.</t>
  </si>
  <si>
    <t>Top Reviews from US: 5.0 out of 5 stars Lack of Bitterant is the only thing that matters
Reviewed in the United States 🇺🇸 on March 19, 2019
Size: 10 ouncesVerified Purchase
This product should just be called "No Bitterant" because that is the only thing that matters. Why? Just go ahead and buy some other normal can of compressed air, spray it on your finger, and then taste it. Yep, that is officially the most disgusting taste in the history of the world. It's caused by an additive called bitterant that prevents people from huffing this stuff I guess. I have no idea why someone would huff air, but I do know that the bitterant has rendered basically every compressed air product on the planet totally useless. This product HAS NO BITTERANT. So when you spray it on something like the most obvious use case - your keyboard - your fingers won't pick up the nastiest tasting residue in the history of the world. So in summary, it's a good idea to pay the premium for this duster or else you'll be paying the price later in straight up nastyness.</t>
  </si>
  <si>
    <t>Top Reviews from US: 5.0 out of 5 stars Great but you pay for it
Reviewed in the United States 🇺🇸 on September 28, 2016
Size: 16 ouncesVerified Purchase
The perfect duster, except for the price. Remember when canned air used to be less expensive than refrigerant? Sigh. Now most canned air leaves a stinky bitter residue behind. Not this stuff. This is what they all used to be like, except this is at least 2x what it should cost. Check out R134a 12oz cans...</t>
  </si>
  <si>
    <t>Multicomp</t>
  </si>
  <si>
    <t>Multicomp Duster</t>
  </si>
  <si>
    <t>MULTICOMP SPC12778 AIR Duster, AEROSOL, 10OZ</t>
  </si>
  <si>
    <t>https://www.amazon.com/MULTICOMP-SPC12778-DUSTER-AEROSOL-10OZ/dp/B00DKYKGRA/ref=sr_1_67?crid=18OPVQQ68ZVOA&amp;keywords=aerosol+duster&amp;qid=1677878575&amp;sprefix=aerosol+duster%2Caps%2C78&amp;sr=8-67</t>
  </si>
  <si>
    <t>Product Description
MULTICOMP SPC12778 AIR DUSTER, AEROSOL, 10OZ</t>
  </si>
  <si>
    <t>MyOfficeInnovations</t>
  </si>
  <si>
    <t>MyOfficeInnovations Duster</t>
  </si>
  <si>
    <t>MyOfficeInnovations 24401449 Air Duster, 10 Oz, 4/Pack (Nx57583)</t>
  </si>
  <si>
    <t>https://www.amazon.com/MyOfficeInnovations-24401449-Duster-Pack-NX57583/dp/B08GZGH44W/ref=sr_1_3?crid=TXZG6EJRA04N&amp;keywords=canned+air+duster&amp;qid=1677859388&amp;sprefix=canned+air+duster%2Caps%2C80&amp;sr=8-3</t>
  </si>
  <si>
    <t>Prevent sticky keyboards from interrupting your work with this 4-pack of air dusters. Stock your IT department, reception area or main office with these air dusters. Compressed air dislodges lint, crumbs and other types of debris from sensitive electronics to keep them in excellent working condition. Featuring extension straws, these air dusters reach deep between keyboard keys for thorough cleaning. Air dusters are great for removing crumbs and dust from sensitive electronic devices. Unscented. Capacity: 10 oz. Cleaning agent type: compressed gas. Contains four dusters per pack. Extension tube allows for pinpoint cleaning in between keys and other tight spaces. Provides a non-abrasive way to clean your keyboard, mouse, screen, and more.</t>
  </si>
  <si>
    <t>MyOfficeInnovations.com</t>
  </si>
  <si>
    <t>Save up to 10% with business pricing. Sign up for free Amazon Business account</t>
  </si>
  <si>
    <t>Air dusters are great for removing crumbs and dust from sensitive electronic devices. Unscented.</t>
  </si>
  <si>
    <t>Endust for Electronics</t>
  </si>
  <si>
    <t>Endust for Electronics, Compressed Air Can for Electronics, Computers, Keyboards, Multi-Purpose Disposable Compressed Dusters, Canned Air for Cleaning Dust, Contains Bitterant, 10 oz, 1 Pack (11384)</t>
  </si>
  <si>
    <t>https://www.amazon.com/Endust-Electronics-Compressed-bitterant-11384/dp/B00MYWHSFW/ref=sr_1_97?crid=26N17J3N6HFHD&amp;keywords=CANNED+AIR+DUSTER&amp;qid=1677874714&amp;sprefix=canned+air+duster%2Caps%2C88&amp;sr=8-97</t>
  </si>
  <si>
    <t>Endust for Electronics multi-purpose dusters are a great addition to any home or office It blows away loose dust, loose dirt and lint [dust bunnies] from virtually any surface. Get the particles out of the cracks between your keyboards right away. This wonderful air duster also works for blowing dust off fake plants, sewing machines, printers, desktop towers, blinds, figurines, and much more. Please do as instructed and always use in the upright position, and in short blasts for the best results. This product does contain a bitterant to discourage abuse.Important usage information:NEVER shake or tilt can before or during usage. Use in upright position only.NEVER use near a flammable source.NEVER use on camera mirrors.ALWAYS use with adequate ventilationAVOID skin contact with product in liquid form, may cause frostbite.AVOID contact with product in liquid form, may cause plastic to discolor.CAUTION keep out of reach of children.To Use:Hold can upright [90 degrees] approximately 2andrdquo; away from item to be cleaned. Pull trigger in a series of short blasts. To clean hard-to-reach areas, firmly insert extension tube into nozzle.</t>
  </si>
  <si>
    <t>Contains Bitterant</t>
  </si>
  <si>
    <t>This product does contain a bitterant to discourage abuse.</t>
  </si>
  <si>
    <t>Compressed Air Can for Electronics</t>
  </si>
  <si>
    <t>Top Reviews from the US:  Unless you're worried about you or anyone in your household wanting to huff the compressed air--don't get this product! The bitterant included to deter huffing is truly horrendous. It stuck to the keys of my keyboard for well over a week so that every time I used my keyboard my fingers tasted like bitterant again. It's very difficult to get the taste out of your mouth once there (some people complained of nausea and vomiting, though I didn't have this experience thankfully) and VERY difficult to get off your fingers once there. No amount of washing helped and only chocolate got the taste out my mouth. The scent gave me a headache.</t>
  </si>
  <si>
    <t>Endust for Electronics, Compressed Air Can For Electronics, Computers, Keyboards, Multi-Purpose Disposable Compressed Dusters, Canned Air For Cleaning Dust, Contains Bitterant, 10 oz, 2 Pack</t>
  </si>
  <si>
    <t>https://www.amazon.com/Endust-Electronics-Compressed-bitterant-11407/dp/B00HX7VZ5M/ref=sr_1_116?crid=26N17J3N6HFHD&amp;keywords=CANNED+AIR+DUSTER&amp;qid=1677874737&amp;sprefix=canned+air+duster%2Caps%2C88&amp;sr=8-116</t>
  </si>
  <si>
    <t>Endust for Electronics multi-purpose dusters are a great addition to any home or office! It blows away loose dust, loose dirt and lint (dust bunnies) from virtually any surface. Get the particles out of the cracks between your keyboards right away. This wonderful air duster also works for blowing dust off fake plants, sewing machines, printers, desktop towers, blinds, figurines, and much more. Please do as instructed and always use in the upright position, and in short blasts for the best results. This product does contain a bitterant to discourage abuse.
Important usage information:
NEVER shake or tilt can before or during usage. Use in upright position only.
NEVER use near a flammable source.
NEVER use on camera mirrors.
ALWAYS use with adequate ventilation.
AVOID skin contact with product in liquid form, may cause frostbite.
AVOID contact with product in liquid form, may cause plastic to discolor.
CAUTION keep out of reach of children.</t>
  </si>
  <si>
    <t>Compressed Air Can For Electronics</t>
  </si>
  <si>
    <t>Office Depot</t>
  </si>
  <si>
    <t>Office Depot Cleaning Duster</t>
  </si>
  <si>
    <t>Office Depot® Brand Cleaning Dusters, 10 Oz, Pack Of 12</t>
  </si>
  <si>
    <t>https://www.amazon.com/Office-Depot-Brand-Cleaning-Dusters/dp/B07JR58QLW/ref=sr_1_7?crid=26N17J3N6HFHD&amp;keywords=CANNED+AIR+DUSTER&amp;qid=1677862383&amp;sprefix=canned+air+duster%2Caps%2C88&amp;sr=8-7</t>
  </si>
  <si>
    <t>Remove dirt and debris from your keyboard, USB interfaces and other electronic components with Office Depot cleaning duster. The aerosol can features compressed gas to dislodge and dust away fine particles, and the unique formula is free from moisture and residue for a clean finish. This Office Depot cleaning duster includes a bitterant for added safety and a plastic extension tube for targeted application. You must be 18 years or older to purchase this product. Compressed gas removes fine debris from electronics. Moisture-free formula allows for safe equipment cleaning. Aerosol can makes application simple. Bitterant provides an added safety measure. Includes a plastic extension tube for hard-to-reach spaces. 10-oz. can. Pack of 12.</t>
  </si>
  <si>
    <t>Office Depot OfficeMax, Inc.</t>
  </si>
  <si>
    <t>This Office Depot cleaning duster includes a bitterant for added safety</t>
  </si>
  <si>
    <t>Air stated in Customer questions &amp; answers</t>
  </si>
  <si>
    <t>Office Depot Cleaning Duster, 10 Oz, Pack of 3, OD101523</t>
  </si>
  <si>
    <t>https://www.amazon.com/Office-Depot-Cleaning-Duster-OD101523/dp/B00DB8NSG6/ref=sr_1_9?crid=18OPVQQ68ZVOA&amp;keywords=aerosol+duster&amp;qid=1677878511&amp;sprefix=aerosol+duster%2Caps%2C78&amp;sr=8-9</t>
  </si>
  <si>
    <t>Removes dust, dirt and lint from hard-to-reach places You must be 18 years or older to purchase this product.</t>
  </si>
  <si>
    <t>Contains bitterant to help discourage inhalant abuse.</t>
  </si>
  <si>
    <t>Deliver precise blasts of air with the included plastic extension tube.</t>
  </si>
  <si>
    <t>You must be 18 years or older to purchase this product.</t>
  </si>
  <si>
    <t>Read Right</t>
  </si>
  <si>
    <t>Read Right Dustfree Multipurpose Duster</t>
  </si>
  <si>
    <t>Read Right Rr3760 Dustfree Multipurpose Duster 6 10Oz Cans/Pack</t>
  </si>
  <si>
    <t>https://www.amazon.com/REARR3760-Right-DustFree-Multipurpose-Duster/dp/B004PBKEKG/ref=sr_1_225?crid=18OPVQQ68ZVOA&amp;keywords=aerosol+duster&amp;qid=1677881448&amp;sprefix=aerosol+duster%2Caps%2C78&amp;sr=8-225</t>
  </si>
  <si>
    <t>Product Description
Safely remove lint and dust from keyboards, computers and more. Includes an extension wand for those hard to reach areas. Contains bitterant to discourage inhalant abuse. 100% ozone safe.</t>
  </si>
  <si>
    <t>Contains bitterant to discourage inhalant abuse.</t>
  </si>
  <si>
    <t>Stoner Car Care</t>
  </si>
  <si>
    <t>Stoner Car Care GUST Easy Duster</t>
  </si>
  <si>
    <t>Stoner Car Care 94203 GUST Easy Air Duster - 12-Ounce</t>
  </si>
  <si>
    <t>https://www.amazon.com/Stoner-Car-Care-94203-Duster/dp/B0002KKIUA/ref=sr_1_187?crid=18OPVQQ68ZVOA&amp;keywords=aerosol%2Bduster&amp;qid=1677881374&amp;sprefix=aerosol%2Bduster%2Caps%2C78&amp;sr=8-187&amp;th=1</t>
  </si>
  <si>
    <t>Stoner Car Care Pro 94203 GUST Easy Air Duster - 12-Ounce preforms as well as having a portable handheld air compressor. Stoner's Gust Easy Air Duster is a blast of extremely clean, filtered, moisture free, high-pressure propellant. It will NOT scratch, harm glass, optics, metals, plastics, rubber, or delicate electronic equipment. Choosing GUST removes the need to wipe. Simply blow away dust, dirt, and contaminants by squeezing the trigger. GUST's unique variable pressure trigger allows control of the dusting force. It easily cleans dust, dirt, lint, hair sand, sawdust, and other harmful debris from delicate surfaces.</t>
  </si>
  <si>
    <t>Stoner, Inc.</t>
  </si>
  <si>
    <t>Easy Air Duster</t>
  </si>
  <si>
    <t>Stoner's GUST air dusters do not currently, nor have they ever contained any bitterant.
Dave Scranton
Inside Sales Manager … see more
By David S. MANUFACTURER  on December 18, 2018</t>
  </si>
  <si>
    <t>None</t>
  </si>
  <si>
    <t>no products found</t>
  </si>
  <si>
    <t>-Pack</t>
  </si>
  <si>
    <t>www.BestBuy.com</t>
  </si>
  <si>
    <t>Dust-Off - 10 Oz. Gaming Gear Duster</t>
  </si>
  <si>
    <t>https://www.bestbuy.com/site/reviews/dust-off-10-oz-gaming-gear-duster/9881613</t>
  </si>
  <si>
    <t>SOLD OUT</t>
  </si>
  <si>
    <t>clearance price, Reg $9.99</t>
  </si>
  <si>
    <t>Sold out</t>
  </si>
  <si>
    <t>Insignia</t>
  </si>
  <si>
    <t>Insignia Cleaning Duster</t>
  </si>
  <si>
    <t>Insignia™ - 8-Oz. Cleaning Dusters (2-Pack)</t>
  </si>
  <si>
    <t>https://www.bestbuy.com/site/insignia-8-oz-cleaning-dusters-2-pack/8045009.p?skuId=8045009</t>
  </si>
  <si>
    <t>Easily clean your electronics with these Insignia™ NS-PCYA821 cleaning dusters that utilize compressed gas with ozone-safe formula for efficient use and environmental friendliness. The 2-pack ensures you have a spare on hand.</t>
  </si>
  <si>
    <t>Contains bitterant
To discourage inhalant abuse.</t>
  </si>
  <si>
    <t>Endust - 10-Oz. Duster with Bitterant (2-Pack)</t>
  </si>
  <si>
    <t>https://www.bestbuy.com/site/endust-10-oz-duster-with-bitterant-2-pack/5611307.p?skuId=5611307</t>
  </si>
  <si>
    <t xml:space="preserve">
Keep electronics dust-free with this Endust for Electronics cleaner. This 10-oz. multipurpose duster provides a stream of compressed air to rid your gadgets of dust, and the included extension tube lets you clean hard-to-reach areas. This Endust for Electronics cleaner keeps your devices running like new by preventing buildup of dust and other debris when they are used regularly.</t>
  </si>
  <si>
    <t>Safety bitterant
Helps to combat product misuse.</t>
  </si>
  <si>
    <t>iHome Compressed Air Duster</t>
  </si>
  <si>
    <t>Air Duster 3-Piece Multi-Purpose Canned Air Set
By iHome</t>
  </si>
  <si>
    <t>https://www.biglots.com/product/air-duster-3-piece-multi-purpose-canned-air-set/p810283077?pos=1:3</t>
  </si>
  <si>
    <t xml:space="preserve"> Description
Keep your home, office or car dust-free using these compressed air cans from iHome. Their multi-purpose duster formula is great for clearing away dirt from electronics, vents and crevices. This convenient three pack allows you to keep them on hand at your work desk or in your home.</t>
  </si>
  <si>
    <t>Air Duster Multi-Purpose Canned Air, 10 Oz.
By iHome</t>
  </si>
  <si>
    <t>https://www.biglots.com/product/air-duster-multi-purpose-canned-air-10-oz-/p810252257?pos=1:7</t>
  </si>
  <si>
    <t xml:space="preserve"> Description
Maintain your home, office or car using this compressed air can from iHome. The multi-purpose duster formula is great for clearing away dirt, dust and lint from electronics, vents and crevices. Keep it on hand at your work desk or in your home.</t>
  </si>
  <si>
    <t>Dust-Off Duster Compressed Gas Instant Dust Remover, 4 pk./10 oz.</t>
  </si>
  <si>
    <t>https://www.bjs.com/product/dust-off-duster-compressed-gas-instant-dust-remover-4-pk10-oz/3000000000000950086</t>
  </si>
  <si>
    <t>Dust-Off Duster compressed gas instant dust remover provides potent dust-removing power for practically any task. Use in your office space to clean keyboards, CPU, laptop or your desk area. The remover is also great for removing dust around the home like on window blinds, collectibles and other items. The can includes an extension straw to get into hard to reach places.</t>
  </si>
  <si>
    <t>Dust-Off Compressed Gas Duster, 10 oz.</t>
  </si>
  <si>
    <t>https://www.bjs.com/product/dust-off-compressed-gas-duster-10-oz/3000000000003244303</t>
  </si>
  <si>
    <t xml:space="preserve"> Not just for keyboards anymore. Although Dust-Off is best known as a compressed gas duster that can clean the most stubborn of crumbs from keyboards; there are many other uses for Dust-Off dusters. Did you know that they are great for removing dust around the home? They are an ideal tool for removing dust from everyday items like window blinds, collectibles, sewing machines, holiday ornaments, craft projects, and silk flower arrangements. They are also great for detailing your car including dashboards and center consoles.
Dust-Off compressed gas dusters provide potent dust-removing power for practically any task. Use in your office space to clean keyboards, CPU, laptop, or desktop area. Great for removing dust around the home like window blinds, collectibles, lampshades, sewing machines, holiday ornaments, craft projects, and silk flower arrangements. Each pack includes an extension straw to get into hard-to-reach place and a bitterant to help discourage inhalant abuse.</t>
  </si>
  <si>
    <t>Clearance</t>
  </si>
  <si>
    <t>bitterant to help discourage inhalant abuse.</t>
  </si>
  <si>
    <t>Sold Out</t>
  </si>
  <si>
    <t>Dust Off The Original Compressed Gas Duster Xl</t>
  </si>
  <si>
    <t>https://www.cvs.com/shop/dust-off-the-original-compressed-gas-duster-xl-prodid-380709</t>
  </si>
  <si>
    <t xml:space="preserve"> Dust and lint remover. Inhalant abuse deterrent formulation. Applications: electronics; automobiles; home workspace. Did You Know: A 7 oz can has an average of 84 2-3 second blasts under normal conditions. Because the content of the can is chemically based it will get very cold during use. This is normal. When product returns to room temperature, use it again. Keep it clean. No CFCs: Contains no CFCs which deplete the ozone layer. Steel. Please recycle when empty. Assembled in USA using both domestic and imported components.</t>
  </si>
  <si>
    <t>Product type
Compressed air</t>
  </si>
  <si>
    <t>Contents under pressure. Keep out of reach of children. Use as intended, this product poses no health hazards. Intentional misuse or abuse of this product poses serious health hazards and can be fatal. Keep out of reach of children. The intentional misuse by deliberately inhaling contents may be fatal. Use in well-ventilated area.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physician if such contact occurs. Store in cool place. Do not leave in direct sunlight, enclosed vehicle, or expose to temperatures above 120 degrees F (49 degrees C), as overheating could cause can to burst. Do not pierce or burn, even after use. Contains difluoroethane. CAS No. 75-37-6. First Aid: Medical Emergencies call: 911, physician, or 1-800-498-7192. Inhalation: Immediately move to fresh air. Eyes: Immediately flush with water. Skin: Immediately wash with warm water. Treat for frostbite if necessary. Inhalant Abuse Public Safety Announcement: This product contains a bittering agent to help discourage inhalant abuse. The misuse and abuse of this product by deliberately concentrating and inhaling the chemical contents presents a serious health hazard and can result in fatality. Please use this product as it was intended and responsibly.</t>
  </si>
  <si>
    <t>Digital Innovations</t>
  </si>
  <si>
    <t>Digital Innovations CleanDr</t>
  </si>
  <si>
    <t>Digital Innovations CleanDr Canned Air Multi-Purpose Duster - 2 pk - Blue/White</t>
  </si>
  <si>
    <t>https://www.fredmeyer.com/p/digital-innovations-cleandr-canned-air-multi-purpose-duster-2-pk-blue-white/0065984630116?fulfillment=SHIP&amp;searchType=default_search</t>
  </si>
  <si>
    <t>Clean debris and residue from electronic devices gently with the CleanDr® multi-purpose duster without leaving residue. Perfect for keyboards, computers, printers, copiers, audio/video components, phones, and other electronic devices. It comes with extension for cleaning in hard-to-reach areas.</t>
  </si>
  <si>
    <t>unavailable for shipping</t>
  </si>
  <si>
    <t>CRC Aerosol Duster: 8 oz Net Wt</t>
  </si>
  <si>
    <t>https://www.grainger.com/product/CRC-Aerosol-Duster-8-oz-Net-Wt-19MX53</t>
  </si>
  <si>
    <t>Recommended ForClean Computers, Keyboards, Servers, Sensitive Electronic Equipment, Camera Lenses and Mirrors, High End Medical Equipment, Displays in Retail Stores, IT DepartmentsNet Weight8 ozStandardsRoHS CompliantIncludesExtension TubeProduct TypeAerosol DusterUNSPSC47121801Country of OriginChina (subject to change)</t>
  </si>
  <si>
    <t>only available in multiples of 12</t>
  </si>
  <si>
    <t>DUST-OFF Aerosol Duster: 10 oz Net Wt, 2 PK</t>
  </si>
  <si>
    <t>https://www.grainger.com/product/DUST-OFF-Aerosol-Duster-10-oz-Net-Wt-40KJ50</t>
  </si>
  <si>
    <t>Recommended ForElectronics And EquipmentNet Weight10 ozProduct TypeAerosol DusterUNSPSC47121801Country of OriginVaries (subject to change)</t>
  </si>
  <si>
    <t>Item requires special shipping, additional charges may apply</t>
  </si>
  <si>
    <t>DUST-OFF Aerosol Duster: 17 oz Size, 17 oz Net Wt, 2 PK</t>
  </si>
  <si>
    <t>https://www.grainger.com/product/DUST-OFF-Aerosol-Duster-17-oz-Size-40KJ51</t>
  </si>
  <si>
    <t>Recommended ForElectronics And EquipmentNet Weight17 ozSize17 ozProduct TypeAerosol DusterUNSPSC47121801Country of OriginVaries (subject to change)</t>
  </si>
  <si>
    <t>DUST-OFF Aerosol Duster: 10 oz Size, 10 oz Net Wt</t>
  </si>
  <si>
    <t>https://www.grainger.com/product/DUST-OFF-Aerosol-Duster-10-oz-Size-40KJ49</t>
  </si>
  <si>
    <t>Recommended ForElectronics And EquipmentNet Weight10 ozSize10 ozProduct TypeAerosol DusterUNSPSC47121801Country of OriginVaries (subject to change)</t>
  </si>
  <si>
    <t>DUST-OFF Aerosol Duster: 17 oz Net Wt</t>
  </si>
  <si>
    <t>https://www.grainger.com/product/DUST-OFF-Aerosol-Duster-17-oz-Net-Wt-40KJ48</t>
  </si>
  <si>
    <t>Recommended ForElectronics and Office EquipmentsNet Weight17 ozProduct TypeAerosol DusterUNSPSC47121801Country of OriginVaries (subject to change)</t>
  </si>
  <si>
    <t>Fellowes</t>
  </si>
  <si>
    <t>Fellowes Duster</t>
  </si>
  <si>
    <t>FELLOWES Aerosol Duster: 10 oz Net Wt, 2 PK</t>
  </si>
  <si>
    <t>https://www.grainger.com/product/FELLOWES-Aerosol-Duster-10-oz-Net-Wt-22W833</t>
  </si>
  <si>
    <t>Recommended ForElectronics and Office EquipmentNet Weight10 ozIncludesExtension TubeProduct TypeAerosol DusterUNSPSC24121801Country of OriginUSA (subject to change)</t>
  </si>
  <si>
    <t>Fellowes, Inc.</t>
  </si>
  <si>
    <t>Clearance Price, only shipped in multiples of 3 pkg of 2</t>
  </si>
  <si>
    <t>Chemtronics Typhoon Blast 70</t>
  </si>
  <si>
    <t>CHEMTRONICS Aerosol Duster: 10 oz Size, 10 oz Net Wt</t>
  </si>
  <si>
    <t>https://www.grainger.com/product/CHEMTRONICS-Aerosol-Duster-10-oz-Size-55NG27</t>
  </si>
  <si>
    <t>Net Weight10 ozSize10 ozProduct TypeAerosol DusterUNSPSC47121801Country of OriginUSA (subject to change)</t>
  </si>
  <si>
    <t>Chemtronics Ultra Jet</t>
  </si>
  <si>
    <t>CHEMTRONICS Gas Duster: 10 oz Size, 10 oz Net Wt</t>
  </si>
  <si>
    <t>https://www.grainger.com/product/CHEMTRONICS-Gas-Duster-10-oz-Size-55NG24</t>
  </si>
  <si>
    <t>Net Weight10 ozSize10 ozProduct TypeGas DusterUNSPSC47121801Country of OriginUSA (subject to change)</t>
  </si>
  <si>
    <t>Chemtronics Ultra Jet Refill</t>
  </si>
  <si>
    <t>CHEMTRONICS Aerosol Refill: 10 oz Size, 10 oz Net Wt</t>
  </si>
  <si>
    <t>https://www.grainger.com/product/CHEMTRONICS-Aerosol-Refill-10-oz-Size-55NG26</t>
  </si>
  <si>
    <t>Net Weight10 ozSize10 ozProduct TypeAerosol RefillUNSPSC47131832Country of OriginUSA (subject to change)</t>
  </si>
  <si>
    <t>Refill for Ultra Jet System</t>
  </si>
  <si>
    <t>Chemtronics Ultra Jet System</t>
  </si>
  <si>
    <t>CHEMTRONICS Duster System: 10 oz Size, 10 oz Net Wt</t>
  </si>
  <si>
    <t>https://www.grainger.com/product/CHEMTRONICS-Duster-System-10-oz-Size-55NG25</t>
  </si>
  <si>
    <t>Net Weight10 ozSize10 ozIncludesChrome Trigger ValveProduct TypeDuster SystemUNSPSC47121801Country of OriginUSA (subject to change)</t>
  </si>
  <si>
    <t>Chrome Trigger Valve</t>
  </si>
  <si>
    <t>TECHSPRAY Economy Duster: 10 oz Size, 10 oz Net Wt</t>
  </si>
  <si>
    <t>https://www.grainger.com/product/TECHSPRAY-Economy-Duster-10-oz-Size-19YY59</t>
  </si>
  <si>
    <t>Recommended ForElectrical Cleaning; Electronic Repair; Fiber Optics Cleaning; Office Equipment; Plant MaintenanceNet Weight10 ozSize10 ozStandardsRoHS CompliantProduct TypeEconomy DusterUNSPSC47121801Country of OriginUSA (subject to change)</t>
  </si>
  <si>
    <t>Techspray Vortex 360 Duster</t>
  </si>
  <si>
    <t>TECHSPRAY Non-Flammable Duster: 8 oz Size, 8 oz Net Wt</t>
  </si>
  <si>
    <t>https://www.grainger.com/product/TECHSPRAY-Non-Flammable-Duster-8-oz-19YY61</t>
  </si>
  <si>
    <t>Recommended ForElectrical Cleaning; Electronic Repair; Fiber Optics Cleaning; Office Equipment; Plant MaintenanceNet Weight8 ozSize8 ozStandardsVOC CompliantProduct TypeNon-Flammable DusterUNSPSC47121801Country of OriginUSA (subject to change)</t>
  </si>
  <si>
    <t>Techspray Vortex Duster</t>
  </si>
  <si>
    <t>TECHSPRAY Non-Flammable Duster: 10 oz Size, 10 oz Net Wt</t>
  </si>
  <si>
    <t>https://www.grainger.com/product/TECHSPRAY-Non-Flammable-Duster-10-oz-19YY60</t>
  </si>
  <si>
    <t>Recommended ForElectrical Cleaning; Electronic Repair; Fiber Optics Cleaning; Office Equipment; Plant MaintenanceNet Weight10 ozSize10 ozStandardsRoHS CompliantProduct TypeNon-Flammable DusterUNSPSC47121801Country of OriginUSA (subject to change)</t>
  </si>
  <si>
    <t>Skilcraft</t>
  </si>
  <si>
    <t>Skilcraft Power Duster</t>
  </si>
  <si>
    <t>ABILITY ONE Aerosol Duster: 16 oz Size, 10 oz Net Wt</t>
  </si>
  <si>
    <t>https://www.grainger.com/product/ABILITY-ONE-Aerosol-Duster-16-oz-Size-2RRD2</t>
  </si>
  <si>
    <t>Recommended ForElectronics; Office EquipmentNet Weight10 ozSize16 ozStandardsVOC CompliantIncludesExtension TubeProduct TypeAerosol DusterUNSPSC47131832Country of OriginUSA (subject to change)</t>
  </si>
  <si>
    <t>LHB Industries</t>
  </si>
  <si>
    <t>Skilcraft Power Duster II</t>
  </si>
  <si>
    <t>ABILITY ONE Aerosol Duster: 10 oz Size, 10 oz Net Wt</t>
  </si>
  <si>
    <t>https://www.grainger.com/product/ABILITY-ONE-Aerosol-Duster-10-oz-Size-52CA30</t>
  </si>
  <si>
    <t>Recommended ForElectronics and Office EquipmentNet Weight10 ozSize10 ozIncludesExtension TubeProduct TypeAerosol DusterUNSPSC47121801Country of OriginUSA (subject to change)Green Environmental AttributeMeets SCAQMD Requirements</t>
  </si>
  <si>
    <t>Green Product - This item has been designated by the manufacturer as an environmentally preferable product (EPP) because this item has one or more environmentally preferable attributes. </t>
  </si>
  <si>
    <t>SP Scienceware</t>
  </si>
  <si>
    <t>SP Scienceware Blow-hard OS extra</t>
  </si>
  <si>
    <t>SP SCIENCEWARE Dust Remover: 10 oz Size, 10 oz Net Wt</t>
  </si>
  <si>
    <t>https://www.grainger.com/product/SP-SCIENCEWARE-Dust-Remover-10-oz-Size-46C860</t>
  </si>
  <si>
    <t>Recommended ForCleaning Laboratory EquipmentNet Weight10 ozSize10 ozIncludesExtension TubeProduct TypeDust RemoverUNSPSC47121801Country of OriginUSA (subject to change)</t>
  </si>
  <si>
    <t>Bel-Art Products</t>
  </si>
  <si>
    <t>Recommended for cleaning laboratory equipment</t>
  </si>
  <si>
    <t>Sprayway</t>
  </si>
  <si>
    <t>Sprayway Clean Jet 100</t>
  </si>
  <si>
    <t>SPRAYWAY Aerosol Duster: 12 oz Size, 10 oz Net Wt</t>
  </si>
  <si>
    <t>https://www.grainger.com/product/SPRAYWAY-Aerosol-Duster-12-oz-Size-45C018</t>
  </si>
  <si>
    <t>Recommended ForCleaning Small, Delicate and Tight Areas Found in Office/Computer Equipment, Circuits, Electronic Devices, Audio/Visual Equipment, Photograhic, X-ray Film and Equipment, Laboratory Equipment, Sewing MachinesNet Weight10 ozSize12 ozIncludesExtension TubeProduct TypeAerosol DusterUNSPSC47121801Country of OriginUSA (subject to change)</t>
  </si>
  <si>
    <t>This item has been restricted from sale in the following states: California.</t>
  </si>
  <si>
    <t>Cassida</t>
  </si>
  <si>
    <t>Cassida CleanPro Air Duster</t>
  </si>
  <si>
    <t>Cassida A-CP-AIR CleanPro Air Duster</t>
  </si>
  <si>
    <t>https://www.harristeeter.com/p/cassida-a-cp-air-cleanpro-air-duster/0085728700236?fulfillment=SHIP&amp;searchType=default_search</t>
  </si>
  <si>
    <t>a must for Coin Counters, Coin Packagers, Coin Sorters, Currency Counters and Counterfeit Detectors, actually it’s great for all your coin and currency machines!</t>
  </si>
  <si>
    <t>for coin machines</t>
  </si>
  <si>
    <t>Blow Off® Duster</t>
  </si>
  <si>
    <t>https://www.harristeeter.com/p/blow-off-duster/0075208011222</t>
  </si>
  <si>
    <t>no description</t>
  </si>
  <si>
    <t>not available for shipping</t>
  </si>
  <si>
    <t>CRC
8 oz. Compressed Gas Dust and Lint Remover All-Purpose Cleaner</t>
  </si>
  <si>
    <t>https://www.homedepot.com/p/CRC-8-oz-Compressed-Gas-Dust-and-Lint-Remover-All-Purpose-Cleaner-05185-6/100206489</t>
  </si>
  <si>
    <t xml:space="preserve"> Safely remove dust, dirt and lint particles from sensitive electrical equipment with the CRC 8 oz. Compressed Gas Dust and Lint Remover. This duster is moisture-free for environmentally friendly use. This product allows you to reach areas where normal hand dusting cannot while leaving zero residue.
Removes dirt, dust, lint and other contaminants with a dry blast of air
Moisture-free compressed gas composition is ozone safe
Resists damaging sensitive components and surface finishes
Compatible for use with circuit breakers, computer components, electronics, light sockets and smoke detectors</t>
  </si>
  <si>
    <t>a dry blast of air</t>
  </si>
  <si>
    <t>DUST OFF
10 oz. Disposable Compressed Gas Duster (2-pack)</t>
  </si>
  <si>
    <t>https://www.homedepot.com/p/DUST-OFF-10-oz-Disposable-Compressed-Gas-Duster-2-pack-DSXLP/302832926</t>
  </si>
  <si>
    <t xml:space="preserve"> The Dust Off 10 oz. Disposable Duster provides potent dust-removing power for practically any task. It's ideal for cleaning computers and also great for household items. Get in hard-to-reach places with the included extension tube. This is a pack of 2.
Provides potent, dust-removing power for practically any task
Ideal for keyboards, notebooks, CPU, collectibles, window blinds, lamp shades, craft projects and sewing machines
Contains a bitterant to help discourage inhalant abuse
Includes extension tube to get in hard-to-reach places
10 oz.
2-pack</t>
  </si>
  <si>
    <t>7 oz. Disposable Duster (1-Pack, 6-Count)</t>
  </si>
  <si>
    <t>https://www.homedepot.com/p/7-oz-Disposable-Duster-1-Pack-6-Count-DPSM6/320542701</t>
  </si>
  <si>
    <t xml:space="preserve"> DUST-OFF compressed gas dusters provide potent dust-removing power for practically any task. Use in your office space to clean keyboards, CPU, laptop or desk area. Great for removing dust around the home like window blinds, collectibles, sewing machines, holiday ornaments, craft projects and silk flower arrangements. Includes extension straw to get into hard to reach places. Contains a bitterant to help discourage inhalant abuse. This product is 100% ozone safe.
Smaller can allows for easy grip, use and storage
Provides potent dust-removing power for practically any task
Ideal for workstations, labs, repair benches, household use, on-location photography, etc.
100% ozone safe
1-pack contains sit 7 oz. disposable duster cans</t>
  </si>
  <si>
    <t>Contains a bitterant to help discourage inhalant abuse. </t>
  </si>
  <si>
    <t>Blow Off
10 oz. Duster (2-Pack)</t>
  </si>
  <si>
    <t>https://www.homedepot.com/p/Blow-Off-10-oz-Duster-2-Pack-2-152-2232/303006412</t>
  </si>
  <si>
    <t xml:space="preserve"> 2-pack of all-purpose sterilized canned air that removes dust, dirt and microscopic debris from hard to reach places. Its ozone safe. Defined as Non-Flammable, Non-toxic and no bittern, no nasty smells or residue left on the surface. Air duster is great for cleaning electronics, power tools, workbenches and many other things around your home, office or workshop.
Removes dust from electronics and more
Easy to use
Fast clean and safe
Ozone safe</t>
  </si>
  <si>
    <t>no bittern, no nasty smells or residue</t>
  </si>
  <si>
    <t>sterilized canned air </t>
  </si>
  <si>
    <t>Blow Off
8 oz. Canned Air Duster All-Purpose Cleaner</t>
  </si>
  <si>
    <t>https://www.homedepot.com/p/Blow-Off-8-oz-Canned-Air-Duster-All-Purpose-Cleaner-8152-998-226/322078722</t>
  </si>
  <si>
    <t xml:space="preserve"> Blow Off Air Duster is an all-purpose sterilized canned air that removes dust, dirt and microscopic debris from hard to reach places, non-toxic and contains no bitterant so no nasty smells or residue left on the surface.Blow Off Air Duster is great for cleaning electronics, car interiors, power tools, workbenches and many other things around your home, office or workshop.Blow Off Air Duster leaves no residues.
Removes dust from electronics and more
Easy to use and includes extension tube for hard to reach areas
Moisture free - fast clean and safe Ozone safe
Can be used on circuit breakers, computers, electronics and smoke detectors</t>
  </si>
  <si>
    <t>contains no bitterant so no nasty smells or residue</t>
  </si>
  <si>
    <t>Unbranded</t>
  </si>
  <si>
    <t>Unbranded Duster</t>
  </si>
  <si>
    <t>KHD 96ct 1/4 pallet Duster Display</t>
  </si>
  <si>
    <t>https://www.homedepot.com/p/KHD-96ct-1-4-pallet-Duster-Display-900671/315778672#overlay</t>
  </si>
  <si>
    <t xml:space="preserve"> Safely and effectively removes dust, lint and debris from all electronic and mechanical devices. Extended nozzles helps clean hard to reach places. Cleans residue free.
Residue free
Orderless
Moisture free
Non-Ozone depleting</t>
  </si>
  <si>
    <t>2 year warranty</t>
  </si>
  <si>
    <t>Instacart (Big Lots)</t>
  </si>
  <si>
    <t>iHome Air Duster Multi-Purpose Canned Air</t>
  </si>
  <si>
    <t>https://www.instacart.com/store/big-lots/products/21528704?source_type=cross_retailer_search&amp;source_value=items&amp;search_id=109ed271-ef2a-4709-8c0f-d890f5a8a422&amp;element_load_id=66d1bb5b-24ce-4536-8626-86e19f53dbc8</t>
  </si>
  <si>
    <t>Instacart (Costco)</t>
  </si>
  <si>
    <t>Dust-Off Compressed Gas Duster, 6 pack, 12 oz cans</t>
  </si>
  <si>
    <t>https://www.instacart.com/store/costco/products/247580?source_type=cross_retailer_search&amp;source_value=items&amp;search_id=109ed271-ef2a-4709-8c0f-d890f5a8a422&amp;element_load_id=9b12261e-bc58-481a-9164-f7709197db3a</t>
  </si>
  <si>
    <t>Likely out of stock</t>
  </si>
  <si>
    <t>Instacart (Dollar Tree)</t>
  </si>
  <si>
    <t>Homebright</t>
  </si>
  <si>
    <t>Homebright Electronics Air Duster</t>
  </si>
  <si>
    <t>https://www.instacart.com/store/dollar-tree/products/22661180?source_type=cross_retailer_search&amp;source_value=items&amp;search_id=109ed271-ef2a-4709-8c0f-d890f5a8a422&amp;element_load_id=195a2338-06f5-46d3-b93a-241b27d09d92</t>
  </si>
  <si>
    <t>Out of stock</t>
  </si>
  <si>
    <t>Instacart (Lowes)</t>
  </si>
  <si>
    <t>RCA Dusting Air</t>
  </si>
  <si>
    <t>RCA Dusting Air Contact Cleaner</t>
  </si>
  <si>
    <t>https://www.instacart.com/store/lowes-home-improvement/products/25176614?source_type=cross_retailer_search&amp;source_value=items&amp;search_id=109ed271-ef2a-4709-8c0f-d890f5a8a422&amp;element_load_id=8b61b563-dc05-4406-bd5a-a68ea24f04df</t>
  </si>
  <si>
    <t>Removes dirt, dust and lint from hard to reach places. Delivers a pressurized blast of air to remove unwanted particles from electronic or computer equipment. Includes an extension tube to get to those hard to reach spots. This product contains a bitterant to help discourage inhalant abuse. Moisture-free, residue-free, odorless, and non-ozone depleting.</t>
  </si>
  <si>
    <t>This product contains a bitterant to help discourage inhalant abuse. </t>
  </si>
  <si>
    <t>Air Contact Cleaner</t>
  </si>
  <si>
    <t>Instacart (Shop Rite)</t>
  </si>
  <si>
    <t>Dust-off Electronics Duster Dust And Lint Remover</t>
  </si>
  <si>
    <t>https://www.instacart.com/store/shoprite/products/16365924?source_type=cross_retailer_search&amp;source_value=items&amp;search_id=109ed271-ef2a-4709-8c0f-d890f5a8a422&amp;element_load_id=e8e41f4e-0bcf-4cde-942a-c575708c3535</t>
  </si>
  <si>
    <t>DUST-OFF ELECTRONICS COMPRESSED GAS DUSTER, 7 OZ - DUST AND LINT REMOVER</t>
  </si>
  <si>
    <t> This product contains a bittering agent to help discourage inhalant abuse.</t>
  </si>
  <si>
    <t>The misuse and abuse of this product by deliberately concentrating and inhaling the chemical contents presents a serious health hazard and can result in fatality. Please use this product as it was intended and responsibly.</t>
  </si>
  <si>
    <t>Warnings
Caution: Contents under pressure.
Keep out of reach of children.
Do not shake! Do not shake!
Used as intended, this product poses no health hazards. Intentional misuse or abuse of this product poses serious health hazards and can be fatal.
Caution: Keep out of reach of children. The intentional misuse by deliberately inhaling contents may be fatal. Use in well-ventilated area.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physician if such contact occurs. Store in cool place. Do not leave in direct sunlight, enclosed vehicle, or expose to temperatures above 120 degrees F (49 degrees C), as overheating could cause can to burst. Do not pierce or burn, even after use. Contains difluoroethane. CAS #75-37-6.
Inhalant abuse public safety announcement: This product contains a bittering agent to help discourage inhalant abuse. The misuse and abuse of this product by deliberately concentrating and inhaling the chemical contents presents a serious health hazard and can result in fatality. Please use this product as it was intended and responsibly. For more information on the hazards of inhalant abuse and how to help prevent it visit: www.inhalant.org. www.inhalants.com.
www.falconsafety.com.
First aid: Medical emergencies call: 911, physician, or 1-800-498-7192.
Inhalation: immediately move to fresh air.
Eyes: Immediately flush with water.
Skin: Immediately wash with warm water. Treat for frostbite if necessary.
Important usage information: Never shake or tilt can before usage. Use in upright position only.
Never use near a potential ignition source.
Never spray into an enclosed space, such as a trash can or paper shredder.
Never use on camera mirrors.
Avoid skin contact with product in liquid form, may cause frostbite.
Avoid contact with product in liquid form, may cause plastic to discolor.</t>
  </si>
  <si>
    <t>A 7 oz can has an average of 84 2-3 second blasts under normal conditions. Out of stock</t>
  </si>
  <si>
    <t>Instacart (Staples)</t>
  </si>
  <si>
    <t>Falcon DFG10040 Clean Dust-off Air Duster</t>
  </si>
  <si>
    <t>https://www.instacart.com/store/staples/products/21449543?source_type=cross_retailer_search&amp;source_value=items&amp;search_id=109ed271-ef2a-4709-8c0f-d890f5a8a422&amp;element_load_id=abb59daa-f7c6-4955-ba00-555fa57f9aac</t>
  </si>
  <si>
    <t>Falcon Gaming Gear Cleaning Kit helps maintain the performance of your equipment.
• This kit can ensure equipment is running at a maximum level
• Lint and dust can build up around PC cooling fans effecting the performance of equipment and potentially causing a crash.
• Finger smudges and other contaminants can detract from and even affect a gamers gaming experience
• Dust-Off offers a safe new spray formulation suited for cleaning LCD Plasma and touch screens as well as CD�s and DVD�s
• The formulation is also ideal for cleaning and polishing gaming guitars and consoles</t>
  </si>
  <si>
    <t>https://www.instacart.com/store/staples/products/21480087?source_type=cross_retailer_search&amp;source_value=items&amp;search_id=109ed271-ef2a-4709-8c0f-d890f5a8a422&amp;element_load_id=abb59daa-f7c6-4955-ba00-555fa57f9aac</t>
  </si>
  <si>
    <t xml:space="preserve"> 10 oz.
• Falcon Dust-Off Gaming Gear Duster</t>
  </si>
  <si>
    <t>Staples Slight Ethereal Electronics Air Duster</t>
  </si>
  <si>
    <t>https://www.instacart.com/store/staples/products/25966196?source_type=cross_retailer_search&amp;source_value=items&amp;search_id=109ed271-ef2a-4709-8c0f-d890f5a8a422&amp;element_load_id=abb59daa-f7c6-4955-ba00-555fa57f9aac</t>
  </si>
  <si>
    <t>Keep your devices clean and hygienic with this 10-ounce electronics duster. Ideal for keyboards, this duster also safely and effortlessly removes dirt from repair benches, laptops and practically any other office or lab equipment. The can releases ozone-safe compressed air, blowing away detritus and prolonging the life of your technology. The Staples electronics duster has an added bitterant to hamper inhalant abuse.
• Air duster is perfect for removing dust or debris from sensitive electronic devices
• Odor/Scent: Bitterant
• Form: 152a liquified gas
• Has 10 oz. capacity
• Compressed gas duster is perfect for getting crumbs out of your keyboard
• Includes an extension tube for pinpoint cleaning</t>
  </si>
  <si>
    <t>Odor/Scent: Bitterant</t>
  </si>
  <si>
    <t>Staples electronics duster has an added bitterant to hamper inhalant abuse.</t>
  </si>
  <si>
    <t>Electronics Air Duster</t>
  </si>
  <si>
    <t>Eco-Blast Air Duster</t>
  </si>
  <si>
    <t>https://www.kimballmidwest.com/801207</t>
  </si>
  <si>
    <t>REMOVES DUST, DIRT AND LINT - Powerful blast quickly removes dust, dirt, lint, microscopic contaminants and metallic oxide deposits from precision equipment.
HIGH PURITY PRECISION CLEANING - Odorless, moisture-free, high pressure gas leaves zero residue.
ECO-BLAST FORMULA - Economical in use. Ecologically and environmentally safer.
TRIGGER SPRAY HEAD - Provides superior control, easier use and powerful cleaning blasts to dislodge contaminants.
PIN-POINT ACCURACY - Extension tube concentrates the blast for increased pressure and pinpoint accuracy.
ENVIRONMENTALLY FRIENDLY - Non-ozone depleting, no harmful solvents, low global warming potential.
APPLICATIONS - Ideal for use on instruments and controls, computers, audio and video components, timing devices, radios and other electronics.</t>
  </si>
  <si>
    <t>Cannot purchase without being a registered customer</t>
  </si>
  <si>
    <t>Eco-Blast Air Duster - 12 Pack</t>
  </si>
  <si>
    <t>https://www.kimballmidwest.com/801207C</t>
  </si>
  <si>
    <t>Hi-Blast Air Duster</t>
  </si>
  <si>
    <t>https://www.kimballmidwest.com/80935</t>
  </si>
  <si>
    <t>Powerful blasts quickly remove dust, dirt and lint from precision equipment.
Non-flammable formula provides maximum safety and can be used on energized circuits.
Trigger spray head gives superior control, easier use and powerful cleaning blasts to dislodge contaminants.
Extension tube concentrates the blast for increased pressure and pinpoint accuracy.
Moisture-free formula.
Leaves no residue.
Ideal for use on instruments and controls, computers, audio and video components, timing devices, radios and other electronics.</t>
  </si>
  <si>
    <t>Hi-Blast Air Duster - 12 Pack</t>
  </si>
  <si>
    <t>https://www.kimballmidwest.com/80935C</t>
  </si>
  <si>
    <t>Business Source</t>
  </si>
  <si>
    <t>Business Source Power Duster</t>
  </si>
  <si>
    <t>Business Source BSN24305 10 oz Power Duster, Multicolor</t>
  </si>
  <si>
    <t>https://www.kroger.com/p/business-source-bsn24305-10-oz-power-duster-multicolor/0003525524305</t>
  </si>
  <si>
    <t>Power Duster delivers a blast of compressed air for an effective efficient cleaning method for hard to reach or sensitive areas Formula is 100 percent moisture free and ozone safe Power Duster contains a bitterant to discourage inhalant abuse Features . Power Duster Specifications . Color Multicolor. Capacity 10 oz. Weight 63 lbs</t>
  </si>
  <si>
    <t>contains a bitterant to discourage inhalant abuse</t>
  </si>
  <si>
    <t>delivers a blast of compressed air for an effective efficient cleaning</t>
  </si>
  <si>
    <t>https://www.kroger.com/p/cassida-a-cp-air-cleanpro-air-duster/0085728700236?fulfillment=SHIP</t>
  </si>
  <si>
    <t>Cassida CleanPro Air Duster is a must for Coin Counters, Coin Packagers, Coin Sorters, Currency Counters and Counterfeit Detectors, actually it’s great for all your coin and currency machines! Cassida CleanPro air duster for currency counters 3.5 oz can ( 6 pack). Capacity: 3.5 oz of canned air. It releases a powerful blast will remove dust, lint and dirt without leaving any residue. Precision-dusting extension tube included. Regular usage of Air Pro duster helps maintain performance of the equipment. It’s 100% ozone safe. It’s moisture free and leaves zero residue. Environmental Safe. Dimensions: 14" x 8" x 7".</t>
  </si>
  <si>
    <t>to clean coin machines and counterfeit detectors</t>
  </si>
  <si>
    <t>Max Pro Blow Off Shop Duster</t>
  </si>
  <si>
    <t>Blow Off Blow Off Shop Duster 8 oz</t>
  </si>
  <si>
    <t>https://www.lowes.com/pd/Blow-Off-Blow-Off-Shop-Duster-8-oz/5014059797</t>
  </si>
  <si>
    <t xml:space="preserve"> Blow Off Shop Duster is a gas duster that cleans dust with a steady stream of sterilized air. No nasty smells or residue left on surfaces. Sterilized duster for cleaning those hard to reach areas and prolong equipment life. Moisture free and environmentally safe. For use on hand tools, circuit breakers, computers, smoke alarms, computers, keyboards, sewing machines and more...
Keep your work shop clean with compressed- gas duster
Removes dust, dirt and microscopic debris from hard to reach places
Recommended for: Work benches, garages, computers, keyboards, printers, smoke detectors and photo equipment</t>
  </si>
  <si>
    <t>No nasty smells or residue left on surfaces</t>
  </si>
  <si>
    <t>1-year warranty</t>
  </si>
  <si>
    <t>Endust Electronics Duster (3.5oz; Nonflammable; with Bitterant; 2 pk)</t>
  </si>
  <si>
    <t>https://www.lowes.com/pd/Endust-Electronics-Duster-3-5oz-Nonflammable-with-Bitterant-2-pk/5001232407</t>
  </si>
  <si>
    <t xml:space="preserve"> The Endust brand is one that America has grown to trust over the last 40 years for all of its cleaning and dusting activities. This 2 pack of 30.5 oz. Endust for Electronics Nonflammable Dusters features a powerful blast that is safe for electronics. Each can includes an extension tube for pinpoint cleaning in hard to reach areas. Regular use can assist in preventing dust buildup and extending the life of your equipment. These aerosol cans do contain a bitterant to combat product misuse.
Prolongs equipment life by removing lint, dust, metallic oxide deposits, microscopic contaminants and other soils without leaving any residue
Creates powerful blasts that are safe for electronics
Includes an extension tube for pinpoint cleaning
Contains bitterant to combat product misuse
Each can is 3.5 oz
Nonflammable
Pack of 2</t>
  </si>
  <si>
    <t>These aerosol cans do contain a bitterant to combat product misuse</t>
  </si>
  <si>
    <t>HFC-134a/HFC-152a blend (CAS No. 811-97-2 and 75-37-6)</t>
  </si>
  <si>
    <t>RCA 10 oz. Contact Cleaner</t>
  </si>
  <si>
    <t>https://www.lowes.com/pd/RCA-10-oz-Air-Freshener-Spray/50014758</t>
  </si>
  <si>
    <t xml:space="preserve"> Dusting air is perfect for keeping all of your home electronics dust free.
Removes dirt, dust and lint from hard to reach places
Delivers a pressurized blast of air to remove unwanted particles from electronic or computer equipment
Includes an extension tube to get to those hard to reach spots
This product contains a bitterant to help discourage inhalant abuse
Moisture-free, residue-free, odorless, and non-ozone depleting</t>
  </si>
  <si>
    <t>This product contains a bitterant to help discourage inhalant abuse</t>
  </si>
  <si>
    <t>Delivers a pressurized blast of air to remove unwanted particles from electronic or computer equipment</t>
  </si>
  <si>
    <t>Falcon Dust-Off Compressed-Gas Duster - 10 Oz.</t>
  </si>
  <si>
    <t>https://www.meijer.com/shopping/product/falcon-dust-off-compressed-gas-duster-10-oz-/8621611841.html</t>
  </si>
  <si>
    <t>Compressed gas dusters are a safe and effective tool for removing dust and other contaminants from tiny crevices in keyboards, CPUs and other electronic devices. Daily cleaning uses include home and office electronics, household cleaning, arts &amp; crafts, DIY projects and automobiles. 100% ozone safe, contains no CFCs, propane or butane. Contains a bitterant to discourage inhalant abuse.</t>
  </si>
  <si>
    <t>Falcon Dust-Off aerosol compressed gas (152a) disposable cleaning duster, 3-count 10 oz can</t>
  </si>
  <si>
    <t>https://www.meijer.com/shopping/product/falcon-dust-off-aerosol-compressed-gas-152a-disposable-cleaning-duster-3-count-10-oz-can/8621611839.html</t>
  </si>
  <si>
    <t>Ideal for cleaning CPUs, keyboards, computer mice, and workstations. Also great for cleaning items around the home including collectibles, figurines, window blinds and ceiling fans. Removes dust, lint and other contaminants from hard to reach areas.</t>
  </si>
  <si>
    <t>Compressed Air Duster &amp; Lint Remover 12oz</t>
  </si>
  <si>
    <t>https://www.menards.com/main/electrical/home-electronics/computer-accessories/compressed-air-duster-lint-remover-12oz/811196011769/p-1841405562965369-c-13536.htm?tid=93a94305-32f5-42ab-b3a8-1f105d9062f5&amp;ipos=2&amp;exp=false</t>
  </si>
  <si>
    <t>Ideal for cleaning electronics, computer components, and more, this compressed air dusters will let you keep one handy in multiple areas of your home.</t>
  </si>
  <si>
    <t>price after 11% off Mail-In Rebate</t>
  </si>
  <si>
    <t>Compressed Air Duster &amp; Lint Remover</t>
  </si>
  <si>
    <t>Compressed Air Duster &amp; Lint Remover 10 oz.</t>
  </si>
  <si>
    <t>https://www.menards.com/main/electrical/home-electronics/computer-accessories/compressed-air-duster-lint-remover-10-oz/uds-10p1/p-1642874263112837-c-13536.htm?tid=93a94305-32f5-42ab-b3a8-1f105d9062f5&amp;ipos=4&amp;exp=false</t>
  </si>
  <si>
    <t>Ideal for cleaning electronics, computer components, and more, this compressed air dusters will let you keep one handy in multiple areas of your home</t>
  </si>
  <si>
    <t>Blow Off™ Compressed Air Duster and Lint Remover 10 oz</t>
  </si>
  <si>
    <t>https://www.menards.com/main/electrical/home-electronics/computer-accessories/blow-off-trade-compressed-air-duster-and-lint-remover-10-oz/152-112-226/p-1444424527150-c-13536.htm?tid=93a94305-32f5-42ab-b3a8-1f105d9062f5&amp;ipos=1&amp;exp=false</t>
  </si>
  <si>
    <t>Since 1991, Max Pro® has been creating new, innovative, safe, and environmentally-friendly industrial and household products for retail and service markets. We have always maintained a reliable reputation for offering customers high-quality products at affordable prices. Max Pro® fills and distributes an extensive line of products, including aerosols, wipes, and more. Many of these products have patents marketed under trusted brand names, including Blow Off® electric cleaners, Glass Shine® cleaner, Super Blast® horns, Obey® audible pet training tools, Fire Gone® fire suppressant, Pro Stick® spray adhesive, and Max Pro® lubricants and cleaners. Our products are primarily filled at our facilities located in Okeechobee, Florida.</t>
  </si>
  <si>
    <t>Compressed Air Duster and Lint Remover</t>
  </si>
  <si>
    <t>Business Source Nonflammable Power Duster</t>
  </si>
  <si>
    <t>https://www.newegg.com/business-source-brooms-brushes-dusters/p/2UW-01H7-00005?Item=2UW-01H7-00005</t>
  </si>
  <si>
    <t>Nonflammable Power Duster safely cleans and removes dust from computer and hard-to-reach places. Formula is 100 percent nonflammable and ozone-safe.</t>
  </si>
  <si>
    <t>https://www.newegg.com/business-source-brooms-brushes-dusters/p/2UW-01H7-00002?Item=2UW-01H7-00002</t>
  </si>
  <si>
    <t>Power Duster delivers a blast of compressed air for an effective, efficient cleaning method for hard-to-reach or sensitive areas. Formula is 100 percent moisture-free and ozone-safe. Power Duster contains a bitterant to discourage inhalant abuse.</t>
  </si>
  <si>
    <t>contains a bitterant to discourage inhalant abuse.</t>
  </si>
  <si>
    <t>delivers a blast of compressed air for an effective, efficient cleaning method</t>
  </si>
  <si>
    <t>https://www.newegg.com/business-source-brooms-brushes-dusters/p/2UW-01H7-00004?Item=2UW-01H7-00004</t>
  </si>
  <si>
    <t>Century</t>
  </si>
  <si>
    <t>Century Duster</t>
  </si>
  <si>
    <t>Disposable Compressed Gas Duster, 10 oz, 2/Pk</t>
  </si>
  <si>
    <t>https://www.newegg.com/falcon-brooms-brushes-dusters/p/1K5-000A-00009?Item=1K5-000A-00009</t>
  </si>
  <si>
    <t>Century Duster removes dust and dirt with pure, moisture-free blasts. Contains a bitterant to discourage inhalant abuse. Compressed gas provides dust-removing power that is 100 percent ozone-safe. Contains no CFCs, HCFCs, propane or butane.</t>
  </si>
  <si>
    <t>Contains a bitterant to discourage inhalant abuse</t>
  </si>
  <si>
    <t>Compucessory</t>
  </si>
  <si>
    <t>Compucessory Power Duster</t>
  </si>
  <si>
    <t>Compucessory 24306 Air Duster Cleaner, Moisture-free/Ozone-safe,10 oz. Can, 6/PK, Sold as 1 Package</t>
  </si>
  <si>
    <t>https://www.newegg.com/compucessory-breakroom-supplies/p/1K5-000D-00007?Item=1K5-000D-00007&amp;Description=canned%20air&amp;cm_re=canned_air-_-1K5-000D-00007-_-Product&amp;quicklink=true</t>
  </si>
  <si>
    <t>Power Duster delivers a blast of compressed air for an effective, efficient cleaning method for hard-to-reach or sensitive areas
Formula is 100 percent moisture-free and ozone-safe
Power Duster contains a bitterant to discourage inhalant abuse</t>
  </si>
  <si>
    <t>Air Duster Cleaner</t>
  </si>
  <si>
    <t>Falcon DPSJC Disposable Compressed Gas Duster, 3.5 oz Can</t>
  </si>
  <si>
    <t>https://www.newegg.com/falcon-compressed-air-dusters/p/N82E16899996088?Item=N82E16899996088&amp;Description=canned%20air&amp;cm_re=canned_air-_-99-996-088-_-Product&amp;quicklink=true</t>
  </si>
  <si>
    <t>Handy easy-to-carry disposable duster removes dust and lint from computer disks, tape drives, diskettes and other electronics with pure moisture-free blasts. Formula contains a bitterant to discourage inhalant abuse. The 100 percent ozone-safe duster contains no CFCs, HCFCs, propane or butane.</t>
  </si>
  <si>
    <t>Formula contains a bitterant to discourage inhalant abuse. </t>
  </si>
  <si>
    <t>Falcon DPSJMB Disposable Compressed Gas Duster, 17oz Can</t>
  </si>
  <si>
    <t>https://www.newegg.com/falcon-compressed-air-dusters/p/N82E16899996089?Item=N82E16899996089&amp;Description=canned%20air&amp;cm_re=canned_air-_-99-996-089-_-Product</t>
  </si>
  <si>
    <t>Jumbo-size duster removes dust and lint from computer disks, tape drives, diskettes and other electronics with pure moisture-free blasts. Formula contains a bitterant to discourage inhalant abuse. The 100 percent ozone-safe duster contains no CFCs, HCFCs, propane or butane.</t>
  </si>
  <si>
    <t>Falcon DFG1052 Dust-Off Gaming Gear 10 oz duster</t>
  </si>
  <si>
    <t>https://www.neweggbusiness.com/product/product.aspx?item=9b-99-996-016</t>
  </si>
  <si>
    <t>A compressed-gas duster is the first step in any PC cleaning or maintenance task and is the leading sku in the category. The Dust-Off name originated the category in the Office Market and is leading the charge with gamers.
Safely cleans PC’s, keyboards, screens, controllers and mouse. Larger-size disposable can gives you a great value. 100% ozone safe.
Contains a bitterant to help discourage inhalant abuse.</t>
  </si>
  <si>
    <t xml:space="preserve">Out of Stock. Not Available. This item is currently our of stock and replenishment is unconfirmed. </t>
  </si>
  <si>
    <t>Innovera IVR10010 Compressed Air Duster Cleaner, 10 oz. Can</t>
  </si>
  <si>
    <t>https://www.newegg.com/innovera-compressed-air-dusters/p/N82E16848360010?Item=N82E16848360010&amp;Description=canned%20air&amp;cm_re=canned_air-_-48-360-010-_-Product</t>
  </si>
  <si>
    <t>The Innovera compressed gas duster is a great addition to any home or office. It gives off a potent blast of gas to blow away dust off surfaces, ideal for use in CPU/GPU coolers, gaps between keys of keyboard, desk figurines, blinds, and more. It's also easy to use—hold the bottle upright and pull the trigger in a series of short blasts. Contains bitterant to discourage inhalant abuse.</t>
  </si>
  <si>
    <t>NEVER shake or tilt can before or during usage. Use in upright position only. NEVER use near a flammable source. NEVER use on camera mirrors. ALWAYS use with adequate ventilation. AVOID skin contact with product in liquid form, may cause frostbite. AVOID contact with product in liquid form, may cause plastic to discolor. Keep out of reach of children.</t>
  </si>
  <si>
    <t>Innovera IVR10016 Compressed Air Duster Cleaner, 10 oz. Can, 6/Pack</t>
  </si>
  <si>
    <t>https://www.newegg.com/innovera-compressed-air-dusters/p/N82E16848360013?Item=N82E16848360013&amp;Description=canned%20air&amp;cm_re=canned_air-_-48-360-013-_-Product</t>
  </si>
  <si>
    <t>Maxell 190025 Blast Away Canned Air (Single Can) - 10 fl oz - Non-flammable - 1 Each - Blue, White</t>
  </si>
  <si>
    <t>https://www.newegg.com/maxell-cleaning-tools/p/N82E16826996023?Item=N82E16826996023&amp;Description=canned%20air&amp;cm_re=canned_air-_-26-996-023-_-Product&amp;quicklink=true</t>
  </si>
  <si>
    <t>MULTI PURPOSE COMPRESSED AIR DUSTER REMOVES DIRT, LINT AND OTHER CONTAMINANTS FROM HARD TO REACH PLACES. GREAT FOR COMPUTER KEYBOARDS, DESKS, OFFICE EQUIPMENT, HOME AND HOBBY APPLICATIONS.CONTAINS A BITTERANT TO DISCOURAGE INHALANT ABUSE.190025 In Package Image</t>
  </si>
  <si>
    <t>CONTAINS A BITTERANT TO DISCOURAGE INHALANT ABUSE</t>
  </si>
  <si>
    <t>COMPRESSED AIR DUSTER</t>
  </si>
  <si>
    <t>CHOKING HAZARD Small parts. Not for children under 3 years.</t>
  </si>
  <si>
    <t>From Reviews: it's air with BITTERANT. once you start spraying you may notice a rather bad smell. then you'll find out that it's all over you, including your face from when you blew out that fan. all over your hands and completely coating your keyboard. what's worse? get it on your lips or mouth and taste that for a long time.
Overall Review: If you want to ruin a good keyboard spray this garbage on it.</t>
  </si>
  <si>
    <t>Maxell 190026 CA-4 Blast Away Multi Purpose Duster - 2 Pack</t>
  </si>
  <si>
    <t>https://www.newegg.com/maxell-compressed-air-dusters/p/N82E16826996049?Item=N82E16826996049&amp;Description=canned%20air&amp;cm_re=canned_air-_-26-996-049-_-Product&amp;quicklink=true</t>
  </si>
  <si>
    <t>Multi-purpose duster Removes dust and dirt from keyboards and electronics Great for sensitive home and office environments Contains a bitterant to help discourage inhalant abuse Recommended Use: Dust RemoverRecommended Use: Dirt RemoverApplication/Usage: KeyboardApplication/Usage: Electronic Equipment</t>
  </si>
  <si>
    <t>Warning: Flammable gas. Contents under pressure. Containers may explode when heated.</t>
  </si>
  <si>
    <t>Endust Compressed Air Duster, 10oz Can END11384</t>
  </si>
  <si>
    <t>https://www.newegg.com/p/0UF-0011-00001?Item=0UF-0011-00001&amp;Description=canned%20air&amp;cm_re=canned_air-_-0UF-0011-00001-_-Product</t>
  </si>
  <si>
    <t>Endust Compressed Air Duster
Prolongs the life of computers, printers, copiers and other valuable electronic equipment, by safely blowing away dust and lint. Features an extension tube for cleaning in hard-to-reach places.</t>
  </si>
  <si>
    <t>Century Cleaning Duster, 10 Oz.</t>
  </si>
  <si>
    <t>https://www.officedepot.com/a/products/205012/Century-Cleaning-Duster-10-Oz/</t>
  </si>
  <si>
    <t>Includes an extension tube for the hard-to-reach spots. Delivers a pressurized, concentrated blast of compressed gas to remove unwanted particles from computer equipment.</t>
  </si>
  <si>
    <t>Century Cleaning Duster, 10 Oz., Value Pack Of 6</t>
  </si>
  <si>
    <t>https://www.officedepot.com/a/products/448938/Century-Cleaning-Duster-10-Oz-Value/</t>
  </si>
  <si>
    <t>Removes dust, dirt and lint from hard-to-reach places</t>
  </si>
  <si>
    <t>CRC Duster™ Moisture-Free Dust And Lint Remover, 8 Oz Can, Box Of 12</t>
  </si>
  <si>
    <t>https://www.officedepot.com/a/products/588189/CRC-Duster-Moisture-Free-Dust-And/</t>
  </si>
  <si>
    <t xml:space="preserve"> Freshen up your electronics the safe way with this CRC Compressed Air Duster. It makes a great computer air duster or keyboard air duster. And since it doesn't use any moisture, you can clean your sensitive equipment and appliances with confidence.
Clears away dust, lint and other debris.
Ideal for electronics, appliances, car detailing and sensitive equipment.
Non-corrosive and non-abrasive.
Safe for plastics.
Won't wet or clump.
8 oz net fill (16 oz container weight).</t>
  </si>
  <si>
    <t>For commercial use</t>
  </si>
  <si>
    <t>Dust-Off Compressed Gas Dusters, 10 Oz, Pack Of 2</t>
  </si>
  <si>
    <t>https://www.officedepot.com/a/products/1388170/Dust-Off-Compressed-Gas-Dusters-10/</t>
  </si>
  <si>
    <t>Compressed gas easily blows away debris to keep devices clean.</t>
  </si>
  <si>
    <t>Falcon Safety Dust Off DPSXLRCP Compressed Gas, 10 Oz, Pack Of 12</t>
  </si>
  <si>
    <t>https://www.officedepot.com/a/products/1381978/Falcon-Safety-Dust-Off-DPSXLRCP-Compressed/</t>
  </si>
  <si>
    <t xml:space="preserve"> Quickly clean your electronics
You must be 18 years or older to purchase this product.
Non-flammable formula is specially designed for use in areas where fire might be a concern.</t>
  </si>
  <si>
    <t>You must be 18 years or older to purchase this product. Non-flammable formula</t>
  </si>
  <si>
    <t>Maxell Blast Away Compressed Gas Duster, 10 Oz</t>
  </si>
  <si>
    <t>https://www.officedepot.com/a/products/8800489/Maxell-Blast-Away-Compressed-Gas-Duster/</t>
  </si>
  <si>
    <t>Contains a bitterant to help discourage inhalant abuse.
Removes dust and dirt
Ideal for sensitive home and office environments.</t>
  </si>
  <si>
    <t>Maxell Blast Away Multi-Purpose Duster, 3.5 Oz Can</t>
  </si>
  <si>
    <t>https://www.officedepot.com/a/products/824838/Maxell-Blast-Away-Multi-Purpose-Duster/</t>
  </si>
  <si>
    <t>Endust For Electronics Compressed Gas Duster, 3.5 Oz, Pack Of 2</t>
  </si>
  <si>
    <t>https://www.officedepot.com/a/products/657193/Endust-For-Electronics-Compressed-Gas-Duster/</t>
  </si>
  <si>
    <t>Prevents dust build-up to help extend life of your equipment.
Safety bitterant eliminates product misuse.
Powerful blast is safe for your computers, printers, copiers and more.
Extension tube provides pinpoint cleaning in hard-to-reach areas.</t>
  </si>
  <si>
    <t>Safety bitterant eliminates product misuse.</t>
  </si>
  <si>
    <t>Endust For Electronics Duster, Multi-Purpose, 10 Oz Can</t>
  </si>
  <si>
    <t>https://www.officedepot.com/a/products/424186/Endust-For-Electronics-Duster-Multi-Purpose/</t>
  </si>
  <si>
    <t xml:space="preserve"> Prevents dust build-up to help extend life of your equipment.
Safety bitterant eliminates product misuse.
Powerful blast is safe for your computers, printers, copiers and more.
Extension tube provides pinpoint cleaning in hard-to-reach areas.</t>
  </si>
  <si>
    <t>Office Depot® Brand Cleaning Duster, 10 Oz, Pack of 3 Cans</t>
  </si>
  <si>
    <t>https://www.officedepot.com/a/products/911245/Office-Depot-Brand-Cleaning-Duster-10/</t>
  </si>
  <si>
    <t>Remove dirt and debris from your keyboard, USB interfaces and other electronic components with Office Depot cleaning duster. The aerosol can features compressed gas to dislodge and dust away fine particles, and the unique formula is free from moisture and residue for a clean finish. This Office Depot cleaning duster includes a bitterant for added safety and a plastic extension tube for targeted application.</t>
  </si>
  <si>
    <t>Bitterant provides an added safety measure.</t>
  </si>
  <si>
    <t>Office Depot® Brand Cleaning Duster, 10 Oz, Pack Of 6 Cans</t>
  </si>
  <si>
    <t>https://www.officedepot.com/a/products/110284/Office-Depot-Brand-Cleaning-Duster-10/</t>
  </si>
  <si>
    <t>Office Depot® Brand Cleaning Duster, 10 Oz., Pack of 12 Cans</t>
  </si>
  <si>
    <t>https://www.officedepot.com/a/products/337994/Office-Depot-Brand-Cleaning-Duster-10/</t>
  </si>
  <si>
    <t>Office Depot® Brand Cleaning Duster, 10 Oz. Can</t>
  </si>
  <si>
    <t>https://www.officedepot.com/a/products/911220/Office-Depot-Brand-Cleaning-Duster-10/</t>
  </si>
  <si>
    <t>Office Depot® Brand Cleaning Duster, 3.5 Oz Can</t>
  </si>
  <si>
    <t>https://www.officedepot.com/a/products/911280/Office-Depot-Brand-Cleaning-Duster-35/</t>
  </si>
  <si>
    <t>RCA Dusting Air, 10 Oz</t>
  </si>
  <si>
    <t>https://www.officedepot.com/a/products/558092/RCA-Dusting-Air-10-Oz/</t>
  </si>
  <si>
    <t>Keep your keyboard and other hard-to-reach surfaces clean with our dusting air. No moisture, no residue, no odor...just a pure stream of air cleaning power.</t>
  </si>
  <si>
    <t>Despite the name "Dusting Air" this product contains compressed gas.</t>
  </si>
  <si>
    <t>Read Right Dust-Free Multi-Purpose Duster, 10 Oz, Pack Of 6</t>
  </si>
  <si>
    <t>https://www.officedepot.com/a/products/117600/Read-Right-Dust-Free-Multi-Purpose/</t>
  </si>
  <si>
    <t>Keep your keyboards, media players and computers free of dust with this multipurpose duster. The canned air duster has an extension wand to help you get into any hard-to-reach spots that need cleaning.</t>
  </si>
  <si>
    <t>Cans contain bitterant to prevent inhaling.</t>
  </si>
  <si>
    <t>Read Right Electronics Duster, Non-flammable</t>
  </si>
  <si>
    <t>Read Right Office Dusters, 10 Oz, Pack Of 2</t>
  </si>
  <si>
    <t>https://www.officedepot.com/a/products/533542/Read-Right-Office-Dusters-10-Oz/</t>
  </si>
  <si>
    <t xml:space="preserve"> Includes a plastic trigger-operated spray nozzle for fingertip control.
Extension wand allows cleaning in hard-to-reach areas.
Cleans computer components and other office equipment.
Non-flammable formula.</t>
  </si>
  <si>
    <t>Max Professional Blow Off Air Duster - AD001-056</t>
  </si>
  <si>
    <t>https://www.oreillyauto.com/detail/c/blow-off/max-professional-blow-off-air-duster/mpl1/ad001056?q=canned+air&amp;pos=0</t>
  </si>
  <si>
    <t>Air Duster; 3.5 Ounce; Blow Off(TM) Air Duster, for Autos is an all purpose sterilized cleaner that removes dust &amp; dirt from hard to reach places in your car or truck.
Brand Information
Since 1991, Max Professional(TM) has been manufacturing new and innovative environmentally safe industrial and household products for the retail and service markets. Max Professional(TM) has always maintained the highest quality standards for its products and offers them at the best price possible without sacrificing that quality.</t>
  </si>
  <si>
    <t>Falcon Dust-Off Compressed Gas Duster (10oz., 4 Pack)</t>
  </si>
  <si>
    <t>https://www.samsclub.com/p/dust-off-4-pk-4-10-ounce-cans/prod9540095?xid=plp_product_2</t>
  </si>
  <si>
    <t>Keep your office and important devices dust-free and functional with the powerful Falcon Dust-Off® Compressed Gas Duster (10oz., 4 Pack). This extremely functional and handy gas duster instantly eliminates debris from tough-to-reach spots which makes it a favorite in homes and offices across the country.</t>
  </si>
  <si>
    <t>Min 2 per order</t>
  </si>
  <si>
    <t>Falcon Dust-Off Compressed Gas Duster (10 oz., 12 Pack)</t>
  </si>
  <si>
    <t>https://www.samsclub.com/p/12-10-oz-dusters-falcon-case/prod20071873?xid=plp_product_3</t>
  </si>
  <si>
    <t>Falcon Dust-Off Air Dusters, 10 oz., 3/Pack (DPSXL3)</t>
  </si>
  <si>
    <t>https://www.staples.com/Dust-Off-Dpsxl3-Disposable-Dusters-3-Pk/product_2442530</t>
  </si>
  <si>
    <t>Keep your home and office electronics clean with this 3-pack of Dust-Off disposable dusters.
Clean computers and electronics with this 3-pack of Dust-Off disposable dusters. An extension straw lets you clean hard-to-reach areas and small, detailed items such as DVR drives, CPU vents, and inside appliances. The three dusters in this package let you stock up so a duster is always available, and a bitterant is included to discourage inhalant abuse. The compressed gas in these Dust-Off disposable dusters removes accumulated dust from keyboards, computers, and game systems without damaging delicate parts.</t>
  </si>
  <si>
    <t>Air duster is perfect for removing dust or debris from sensitive electronic devices</t>
  </si>
  <si>
    <t>Falcon Dust-Off Air Duster, 7 oz., 6/Pack (DPSM6)</t>
  </si>
  <si>
    <t>https://www.staples.com/Dust-Off-Duster-7oz-6-Pack/product_356652</t>
  </si>
  <si>
    <t>Clean sensitive electronic components with this 6-pack of Falcon Dust-Off 7-ounce electronics duster cans.
Keep office computers clean and fully functional with this 6-pack of 7-ounce electronics duster cans. Filled with compressed gas, these cans make it easy to safely clear sensitive electronic components of dust and debris. These Falcon Dust-Off duster cans are easy to grip and operate thanks to their compact designs and built-in triggers.</t>
  </si>
  <si>
    <t>Dust-Off Air Dusters, 7 oz., 12/Pack (DPSM12)</t>
  </si>
  <si>
    <t>https://www.staples.com/Dust-Off-Duster-7oz-12-Pack/product_356697</t>
  </si>
  <si>
    <t>Eliminate dust and debris from electronics and furniture with these Falcon Dust-Off dusters.
Prolong the lifespan of electronics and furniture by cleaning them with these Dust-Off dusters. Each of the 12 cans features a compact design, allowing you to grip and use easily. These Falcon Dust-Off dusters have pointed nozzles that ensure compressed air penetrates through to hard-to-reach areas.</t>
  </si>
  <si>
    <t>Odor or Scent
Bitterant</t>
  </si>
  <si>
    <t>Air Dusters</t>
  </si>
  <si>
    <t>Dust-Off Air Duster, 3.5 oz., 1/Pack (DPSJC)</t>
  </si>
  <si>
    <t>https://www.staples.com/Dust-Off-Duster-3-5oz-Single/product_607923</t>
  </si>
  <si>
    <t>The convenient trigger control of the Dust-Off® Disposable Compressed Gas Duster blows away harmful dust while remaining 100% ozone safe. This Gas Duster has a 3.5 oz capacity.
Dust-Off 3.5 oz Disposable compressed gas duster is 100 percent ozone safe and is used to blow away harmful dust and lint. Gas duster is provided with a trigger that controls spray power and slip-on extender for greater reach.</t>
  </si>
  <si>
    <t>Contains bitterant to discourage inhalant abuse</t>
  </si>
  <si>
    <t>Falcon Dust-Off Non-Flammable Air Duster, 3.5 oz., 1/Pack (DPNJB)</t>
  </si>
  <si>
    <t>https://www.staples.com/Dust-Off-Duster-JR/product_633700</t>
  </si>
  <si>
    <t>Maintain fire safety while cleaning electronics with this Falcon Safety Dust-Off JR 3.5-ounce nonflammable duster can.
Clean delicate electronics in tight spaces with this 3.5-ounce duster can. Featuring a butane-free formula, this can makes it easy to safely dust computers and electronic components. This Falcon Safety Dust-Off JR can reach out-of-the-way areas with the included extension straw.</t>
  </si>
  <si>
    <t>Canned air is perfect for getting crumbs out of your keyboard</t>
  </si>
  <si>
    <t>Dust-Off Jumbo Air Duster, 17 oz., 1/Pack (DPSJMB)</t>
  </si>
  <si>
    <t>https://www.staples.com/Dust-Off-Duster-Jumbo-XL/product_650269</t>
  </si>
  <si>
    <t>Clean off hard-to-reach components with this Falcon Dust-Off Duster Jumbo XL 17-ounce duster can.
Maintain office electronics with this duster can. Filled with 17 ounces of compressed gas, this can blasts dust and debris off of delicate electronic components with a pull of the easy-to-use trigger. This Falcon Dust-Off Duster Jumbo XL can makes it easy to clean hard-to-reach areas with the included extension tube.</t>
  </si>
  <si>
    <t>Dust-Off Jumbo Air Duster, 17 oz., 2/Pack (DPSJMB)</t>
  </si>
  <si>
    <t>https://www.staples.com/Dust-Off-Duster-17oz-2-Pack/product_608529</t>
  </si>
  <si>
    <t>Blow particles off electronic equipment with this 17-ounce Dust-Off duster spray.
Keep dust, lint, and other destructive elements away from computers and other electronics with this jumbo-sized disposable duster spray. The formula in this Dust-Off duster spray contains no CFCs, HCFCs, butane or propane and is 100 percent ozone-safe.</t>
  </si>
  <si>
    <t>Jumbo Air Duster</t>
  </si>
  <si>
    <t>FALCON SAFETY® Dust-Off® Electronic Duster, 7 oz.</t>
  </si>
  <si>
    <t>https://www.staples.com/FALCON-SAFETY-Dust-Off-Electronic-Duster-7-oz/product_1610024</t>
  </si>
  <si>
    <t>FALCON SAFETY® Dust-Off® 7 oz electronic duster is suitable for keyboards, mouse devices, CPUs and other equipment
FALCON SAFETY® Dust-Off® FALDPSM 7 oz electronic duster easily removes dust and dirt from electronics. It is ozone-safe with no CFCs, HCFCs, propane or butane.</t>
  </si>
  <si>
    <t>Includes a bitterant to discourage inhalant abuse and contains no CFCs, HCFCs, propane or butane for 100 percent ozone-safe use</t>
  </si>
  <si>
    <t>Many in stock</t>
  </si>
  <si>
    <t>NXT Technologies</t>
  </si>
  <si>
    <t>NXT Technologies Electronics Duster</t>
  </si>
  <si>
    <t>NXT Technologies™ Electronics Air Duster, 10 Oz. (NX57524)</t>
  </si>
  <si>
    <t>https://www.staples.com/nxt-technologies-electronics-air-duster-10-oz-nx57524/product_24401448</t>
  </si>
  <si>
    <t>Keep computer keyboards and accessories dirt-free with this NXT Technologies 10-ounce electronics air duster.
Keep your drawers fully stocked with this versatile electronics air duster. The compressed air delivers powerful airflow to help remove crumbs from sensitive devices. This NXT Technologies 10-ounce electronics air duster features an extension straw to access tight spaces.</t>
  </si>
  <si>
    <t>Staples Electronics Air Duster, Slight Ethereal, 4/Pack (SPL10ENFR-4)</t>
  </si>
  <si>
    <t>https://www.staples.com/Staples-Electronics-Duster-10-oz-4pk/product_718862</t>
  </si>
  <si>
    <t>Keep delicate electronics and hard-to-reach computer components clean and debris-free with this 4-pack of Staples 10-ounce electronics dusters.
Maintain office equipment and easily remove dust, dirt and debris from electronics with this 4-pack of 10-ounce electronics dusters. Featuring an easy-to-use design, these dusters deliver concentrated streams of compressed air that blast crumbs and debris out of hard-to-reach areas without damaging delicate electronic components. These Staples electronics dusters fit easily in desk drawers and make it easy to keep debris out of keyboards and computers.</t>
  </si>
  <si>
    <t>Special Buy</t>
  </si>
  <si>
    <t>An added bitterant gives this duster an unpleasant taste to discourage its use as an inhalant.</t>
  </si>
  <si>
    <t>Staples Electronics Air Duster, Slight Ethereal, 6/Pack (SPL10ENFR-6)</t>
  </si>
  <si>
    <t>https://www.staples.com/staples-electronics-air-duster-slight-ethereal-6-pack-spl10enfr-4/product_24534262</t>
  </si>
  <si>
    <t>Keep delicate electronics and hard-to-reach computer components clean and debris-free with this 6-pack of Staples 10-ounce electronics dusters.
Maintain office equipment and easily remove dust, dirt and debris from electronics with this 6-pack of 10-ounce electronics dusters. Featuring an easy-to-use design, these dusters deliver concentrated streams of compressed air that blast crumbs and debris out of hard-to-reach areas without damaging delicate electronic components. These Staples electronics dusters fit easily in desk drawers and make it easy to keep debris out of keyboards and computers.</t>
  </si>
  <si>
    <t>Staples Electronics Air Duster, 10 oz., Slight Ethereal, 2/Pack (SPL10ENFR-2)</t>
  </si>
  <si>
    <t>https://www.staples.com/Staples-Electronics-Duster-10oz-2pk/product_712332</t>
  </si>
  <si>
    <t>Get dust and grime out from cracks in keyboards and other electronics by using this 2-pack of Staples 10-ounce electronics dusters.
Clean out keyboards, computer fans and other electronics safely by using these 10-ounce electronics dusters. Each one contains bitterant to help discourage inhalant abuse, while the precision extension tubes let you focus air into tiny crevices effectively. These Staples electronics dusters are 100 percent ozone safe and have slim containers, making them easy to store.</t>
  </si>
  <si>
    <t>Dust-Off Disposable Dusters (2 pk)</t>
  </si>
  <si>
    <t>https://www.target.com/p/dust-off-disposable-dusters-2-pk/-/A-88198621#lnk=sametab</t>
  </si>
  <si>
    <t>Highlights
Provides potent, dust-removing power for practically any task
Ideal for keyboards, notebooks, CPU, collectibles, window blinds, lamp shades, craft projects &amp; sewing machines
Contains a bitterant to help discourage inhalant abuse
Includes extension tube to get in hard-to-reach places
10oz
2 pk</t>
  </si>
  <si>
    <t>Endust 10oz Two Pack Duster</t>
  </si>
  <si>
    <t>Endust 10oz Two Pack Duster : Target</t>
  </si>
  <si>
    <t>Endust for Electronics 10oz Duster 2-pack. Featuring a powerful dust removing blast that is safe for electronics. Includes an extension tube for pin-point cleaning in small cracks of electronics such as computers, laptops, keyboards, printers and copiers. Compressed Gas dusters are also helpful around the home cleaning sewing machines, silk flower arrangements, window blinds, ornaments, models and craft projects to name a few. Contains safety bitterant to help discourage inhalant abuse.</t>
  </si>
  <si>
    <t>Contains safety bitterant to help discourage inhalant abuse.</t>
  </si>
  <si>
    <t>If you select add to cart, in NY the shopper is prompted to verify that they are 18 or older.</t>
  </si>
  <si>
    <t>Endust Duster 10-oz.</t>
  </si>
  <si>
    <t>Endust Duster 10-oz. : Target</t>
  </si>
  <si>
    <t>Endust for Electronics 10oz Duster. Featuring a powerful dust removing blast that is safe for electronics. Includes an extension tube for pin-point cleaning in small cracks of electronics such as computers, laptops, keyboards, printers and copiers. Compressed Gas dusters are also helpful around the home cleaning sewing machines, silk flower arrangements, window blinds, ornaments, models and craft projects to name a few. Contains safety bitterant to help discourage inhalant abuse.</t>
  </si>
  <si>
    <t>Uline Air in a can</t>
  </si>
  <si>
    <t>Uline Air In A Can</t>
  </si>
  <si>
    <t>https://www.uline.com/Product/Detail/S-6771/Electronic-Cleaners/Air-In-A-Can</t>
  </si>
  <si>
    <t xml:space="preserve"> Remove lint, dust and dirt from electronics, keyboards, computers.
Extended nozzle cleans hard-to-reach places.
Portable 12 oz. can recommended for warehouse and office use.
Not available for sale in the following states: AK, HI, PR.</t>
  </si>
  <si>
    <t>Uline, Inc.</t>
  </si>
  <si>
    <t>Does not contain bittering agent. </t>
  </si>
  <si>
    <t>recommended for warehouse and office use.</t>
  </si>
  <si>
    <t>Falcon
Compressed Gas Duster10.0oz</t>
  </si>
  <si>
    <t>https://www.walgreens.com/store/c/falcon-compressed-gas-duster/ID=prod6257766-product</t>
  </si>
  <si>
    <t xml:space="preserve"> Description
Removes dust &amp; lint
Contains no CFC's, Propane or Butane
Effectively cleans surfaces &amp; hard-to-reach crevices
Do not shake, keep upright. Remove top tap. Direct valve away from yourself. Pull trigger to clear. Operate in short blasts 2-4" from object. Uses: Compressed gas dusters are effective tools for removing dust and other contaminants from tiny crevices in keyboards, CPUs and other electronic devices. Misuse by deliberately concentrating and inhaling contents may be harmful or fatal. Contains a bitterant to help discourage inhalant abuse.
©2014 Walgreen Co.</t>
  </si>
  <si>
    <t>Misuse by deliberately concentrating and inhaling contents may be harmful or fatal.</t>
  </si>
  <si>
    <t>Warnings
CONTENTS UNDER PRESSURE. CONTAINER MAY EXPLODE IF HEATED. KEEP OUT OF THE REACH OF CHILDREN. Do not puncture or incinerate container. Do not expose to heat or store at temperatures above 120°F (49°C). This product can be ignited under certain circumstances. Therefore, do not use near potential ignition sources, hot surfaces, or spark-producing equipment such as paper shredders or under electrical appliances. Store in cool place. Do not leave in direct sunlight or enclosed vehicle use in well-ventilated areas. Misuse by deliberately inhaling contents may be fatal. First aid treatment: Contains difluoroethane. Cas #75-37-6. Inhalation: Move to fresh air. Eyes immediately flush with water. Skin: Flush with warm water. Treat for frostbite if necessary. Liquid contents may cause frostbite on contact with skin. In all cases contact physician. For medical emergencies in U S: dial 911 or 1-800-498-7192.</t>
  </si>
  <si>
    <t>This product cannot be shipped to the following state(s):
AK, 
GU, 
HI, 
MP, 
PR, 
VI</t>
  </si>
  <si>
    <t>Dust-Off® RET10522 Compressed Gas Duster, 2 Pack</t>
  </si>
  <si>
    <t>Dust-Off® RET10522 Compressed Gas Duster, 2 Pack - Walmart.com</t>
  </si>
  <si>
    <t>Dust-Off® Compressed Gas Dusters provide potent dust-removing power for practically any task. Use them in your office space to clean keyboards, CPU, notebook or desk area. They're also great for removing dust around the home like window blinds, collectibles, sewing machines, holiday ornaments, craft projects and silk flower arrangements. Includes 2 10 oz. dusters.</t>
  </si>
  <si>
    <t>Contains a bittering substance to help discourage inhalant abuse</t>
  </si>
  <si>
    <t>In product features: "compressed-air-dusters"</t>
  </si>
  <si>
    <t>WARNING: This product can expose you to chemicals, which are known to the State of California to cause cancer and birth defects or other reproductive harm.  For more information go to www.P65Warnings.ca.gov</t>
  </si>
  <si>
    <t>Dust-Off 12 pk Compressed Air Computer TV Gas Cans Duster 10 oz Keyboard Laptop</t>
  </si>
  <si>
    <t>Dust-Off 12 pk Compressed Air Computer TV Gas Cans Duster 10 oz Keyboard Laptop - Walmart.com</t>
  </si>
  <si>
    <t>Removes dust, lint and other contaminants from hard-to-reach areas</t>
  </si>
  <si>
    <t>The term "air" is used in the online product name.</t>
  </si>
  <si>
    <t>https://www.walmart.com/ip/Dust-Off-RET10522-Compressed-Gas-Duster-2-Pack/176165691?athbdg=L1102</t>
  </si>
  <si>
    <t>on-line price, regularly $26.89</t>
  </si>
  <si>
    <t>compressed-air-dusters</t>
  </si>
  <si>
    <t>Dt OFF Compressed Gas Dter, 10 Ounces</t>
  </si>
  <si>
    <t>https://www.walmart.com/ip/Dt-OFF-Compressed-Gas-Dter-10-Ounces/15079082</t>
  </si>
  <si>
    <t>Provides potent dt-removing power for practically any task. Ideal for CPU, keyboards, workstations, labs and multiple hoehold es. 100% ozone safe. Contains a bitterant to help discourage inhalant abe. A.</t>
  </si>
  <si>
    <t>Contains a bitterant to help discourage inhalant abe. A.</t>
  </si>
  <si>
    <t>Dt-Off gas dter contains a bitterant to discourage inhalant abe</t>
  </si>
  <si>
    <t>Dust Off Compressed Gas Duster, 10 Ounces, Pack of 2</t>
  </si>
  <si>
    <t>https://www.walmart.com/ip/Dust-Off-Compressed-Gas-Duster-10-Ounces-Pack-of-2/26084447?athbdg=L1600</t>
  </si>
  <si>
    <t>Provides potent dust-removing power for practically any task. Ideal for CPU, keyboards, workstations, labs and multiple household uses. 100% ozone safe. Contains a bitterant to help discourage inhalant abuse.</t>
  </si>
  <si>
    <t>WARNING: This product can expose you to chemicals, such as Diisononyl phthalate or others listed on the product, which are known to the State of California to cause cancer and birth defects or other reproductive harm. For more information go to www.P65Warnings.ca.gov,small_parts</t>
  </si>
  <si>
    <t>Dust-Off Disposable Electronics Duster, 10 oz, 4 Pack</t>
  </si>
  <si>
    <t>https://www.walmart.com/ip/Dust-Off-Disposable-Electronics-Duster-10-oz-4-Pack/622056690</t>
  </si>
  <si>
    <t>The Dust-Off Disposable Electronics Duster removes dust, lint, and other contaminants from hard to reach areas and can be used in offices, laboratories, and workshops. This handy formula contains a bitterant to discourage inhalant abuse. The 100 percent ozone-safe dust and lint remover contains no CFCs, HCFCs, propane, or butane and is available in a convenient 10 oz can that is easy to use. The Dust-Off electronics duster can also be used inside of your vehicle and in other electronic devices to remove dust and debris from places that may be hard to reach. Dust-Off Disposable Electronics Dusters are the ideal tool to help keep these areas or your home and auto clean and spotless as the day you brought them home.</t>
  </si>
  <si>
    <t>This handy formula contains a bitterant to discourage inhalant abuse.</t>
  </si>
  <si>
    <t>Dust-Off Disposable Dusters (3 Pack)</t>
  </si>
  <si>
    <t>https://www.walmart.com/ip/Dust-Off-Disposable-Dusters-3-Pack/25596750?athbdg=L1600</t>
  </si>
  <si>
    <t>The Dust-Off DPSXL3 Disposable Dusters (3 pack) is an ideal way to clean and remove dust. This household essential comes in a pack of three cans that are each 10 ounces. The nozzle is strong and powerful to push out the compressed gas to blow off the dust from even the tightest of spaces. The disposable compressed gas duster is suitable and best used for cleaning computers, laptops, and other electronics. It can remove dust and particles from the tight spaces in between your keyboard. For harder-to-reach places, there is an extension tube included.</t>
  </si>
  <si>
    <t>Dust-Off Compressed Gas Duster, Pack of 6</t>
  </si>
  <si>
    <t>https://www.walmart.com/ip/Dust-Off-Compressed-Gas-Duster-Pack-of-6/148314349</t>
  </si>
  <si>
    <t>6pk Dust Off Compressed Air Computer TV Gas Cans Duster 10oz Laptop Keyboard CPU</t>
  </si>
  <si>
    <t>Dust-Off DPSM12 Disposable Duster - 7 oz., 12 Pack</t>
  </si>
  <si>
    <t>https://www.walmart.com/ip/Dust-Off-DPSM12-Disposable-Duster-7-oz-12-Pack/647674883</t>
  </si>
  <si>
    <t>Dust-Off compressed gas dusters provide potent dust-removing power for practically any task. Use in your office space to clean keyboards, CPU, laptop, or desk area. Great for removing dust around the home like window blinds, collectibles, sewing machines, holiday ornaments, craft projects and silk flower arrangements. Includes extension straw to get into hard to reach places. Contains a bitterant to help discourage inhalant abuse. This product is 100% ozone safe.</t>
  </si>
  <si>
    <t>Falcon Dust-Off Gaming Gear Duster - Air duster</t>
  </si>
  <si>
    <t>https://www.walmart.com/ip/Falcon-Dust-Off-Gaming-Gear-Duster-Air-duster/510807871</t>
  </si>
  <si>
    <t>Falcon Dust-Off Gaming Gear Duster - air duster
Key Features and Benefits:
Safely cleans PCs, keyboards, screens, controllers and mouses
Larger-size disposable can gives you a great value
100% ozone safe</t>
  </si>
  <si>
    <t>Sold and shipped by Big Deal GA</t>
  </si>
  <si>
    <t>https://www.walmart.com/ip/Innovera-IVR10012-10-oz-Compressed-Air-Duster-Cleaner-2-Pack/271335787</t>
  </si>
  <si>
    <t>Keep your computer and electronics clean, dust-free, and running efficiently with this compressed air duster. Quickly remove dust and dirt from difficult to reach areas. Designed for removing small particles from electronics without cleaners so it doesnt damage valuable equipment. 100% ozone safe and moisture free, safe to use on most equipment. Removable straw for pinpoint cleaning. Safety enhanced can contains a bitterant to discourage inhalant abuse.</t>
  </si>
  <si>
    <t>canned air - duster - ozone safe blow off - 10oz duster - case of 12</t>
  </si>
  <si>
    <t>https://www.walmart.com/ip/canned-air-duster-ozone-safe-blow-off-10oz-duster-case-of-12/16203733</t>
  </si>
  <si>
    <t>Blow Off Canned Air Duster is an essential tool for maintaining all of your electrical equipment, from your keyboards to your currency counters to your fax machines.</t>
  </si>
  <si>
    <t>Warnings
Warning Text
proposition 65 reasons:titanium dioxide, other chemicals
WarningWARNING - California Proposition 65
WARNING: This product may contain chemicals known to the State of California to cause cancer andbirth defects or other reproductive harm.</t>
  </si>
  <si>
    <t>(3 Pack) Max Pro Blow Off Duster 152-112-232 Canned Air</t>
  </si>
  <si>
    <t>https://www.walmart.com/ip/3-Pack-Max-Pro-Blow-Off-Duster-152-112-232-Canned-Air/743973393</t>
  </si>
  <si>
    <t>Blow Off 152-112-226 Air Duster, Defined as Non-Flammable 10 oz canned air it is our all purpose sterilized cleaner that removes dust, dirt and microscopic debris from hard to reach places. Its ozone safe.
Getting any job done fast and cheap often requires nothing more than just the right tool. Take canned compressed gas, for instance. It's inexpensive as long as you don't buy it from the camera store. The product works great.Here are a dozen jobs for which it works perfectly.
1. Bag less Vacuums
Empty the dirt container into trashcan, then take it outside. Once you're in the great outdoors, hold the container upside down at arm's length and spray it a few times with canned air. If the filter's dirty as well, give it the same treatment. Messy? Certainly. But the vacuum parts get much cleaner than with other methods. (I beg of you this: make sure you stand upwind from what you're cleaning.)
2. Camera Lenses
One short blast and the lens is clear. Don't get too close. The canned gas sometimes condenses and leaves a filmy residue.
3. Computer and TV Screens if necessary, follow up with a micro cloth.
4. Baseboard Registers
These contain dozens of small, fragile metal fins that trap impossible-to-reach dust. Cleaning them with the vacuum's brush attachment doesn't work because the fins crinkle at the slightest touch. Solution? Force in canned air along the register's entire length by making use of the handy extension straw. This expels dust from the fins' narrow interstices and onto the floor where you can vacuum it up easily.
5. Spilled Liquids
No use crying when electronics get wet. Act fast and expel as much of the liquid as you can.
6. Keyboards
Take outside to clean. Hold upside down at arm's length and blast away. Do not, I repeat, do not look at the stuff that comes out of there. You don't want to know.
7. Coffee Grinders
Same routine as for keyboards, clean it outside. Spray your grounds upon your grounds.
8. Photo Scanners
Use short pulses of air to remove dust from photos, slides, and the glass surface of the scanner itself.
9. Vinyl Records
I keep a can by my record player. One short hit to each side of an album and the job is done. Works on CDs too. Does not appear to be particularly useful when it comes to iPods, however.
10. Lamp Shades
Pleated ones collect a ton of dust. So you don't make a mess, remove the shades and take them outside for cleaning.
11. Electric Razors
Take the razor outside, remove the blade cover(s), and shoot air at the whisker residue.
12. Dashboards
You could use a cotton swab dipped in rubbing alcohol, but who has that much time for detail work? Canned air cleans faster. Insert the handy extension straw into vents, storage areas, CD slots, cup holders, and that pesky place where the steering column meets the dash. Blast away to your heart's delight. Retrieve released dust with a micro cloth or vacuum.</t>
  </si>
  <si>
    <t>Maxell® 190025 - Ca3 Blast Away Canned Air (single)</t>
  </si>
  <si>
    <t>Maxell® 190025 - Ca3 Blast Away Canned Air (single) - Walmart.com</t>
  </si>
  <si>
    <t>Working on electronics? Or you just need to remove dust from your keyboard? The Maxell Blast Away Canned Air Canister is ideal. It's a multipurpose duster that let's you blow out contaminants from hard to reach places.</t>
  </si>
  <si>
    <t>The term "air" is used in the online product name and in the online product description.</t>
  </si>
  <si>
    <t>https://www.walmart.com/ip/Maxell-190025-Ca3-Blast-Away-Canned-Air-single/21556700</t>
  </si>
  <si>
    <t>Maxell® 190027 - Ca5 Mini Blast Away Canned Air</t>
  </si>
  <si>
    <t>https://www.walmart.com/ip/Maxell-190027-Ca5-Mini-Blast-Away-Canned-Air/21188293</t>
  </si>
  <si>
    <t>Banish that annoying dust! The 3.5-oz Mini Blast Away Canned Air from Maxell blows away dust from keyboards and other electronics. The mini canned air is portable, fitting easily into any notebook bag or in any desk.</t>
  </si>
  <si>
    <t>Maxell 190026 - Ca4 Blast Away Canned Air - 2 Pk</t>
  </si>
  <si>
    <t>https://www.walmart.com/ip/Maxell-190026-Ca4-Blast-Away-Canned-Air-2-Pk/631682109</t>
  </si>
  <si>
    <t>Multi-Purpose Duster ; Removes Dust &amp; Dirt Off Keyboards &amp; Electronics ; Great For Sensitive Home &amp; Office Environments ; Contains A Bitterant To Help Discourage Inhalant Abuse ; Non-Flammable- SKU: PEMXL190026</t>
  </si>
  <si>
    <t>Contains A Bitterant To Help Discourage Inhalant Abuse</t>
  </si>
  <si>
    <t>WARNING: This product contains chemicals known to the State of California to cause cancer andbirth defects or other reproductive harm.</t>
  </si>
  <si>
    <t>Maxell All-purpose Duster Canned Air</t>
  </si>
  <si>
    <t>https://www.walmart.com/ip/Maxell-All-purpose-Duster-Canned-Air/160008172</t>
  </si>
  <si>
    <t>Canned air is an all-purpose duster. Removes dust and dirt off keyboards and electronics. Ideal for sensitive home and office environments. Contains a bitterant to help discourage inhalant abuse. More from the Manufacturer</t>
  </si>
  <si>
    <t>Endust, END11407, Multipurpose Duster, 2 / Pack</t>
  </si>
  <si>
    <t>Endust, END11407, Multipurpose Duster, 2 / Pack - Walmart.com</t>
  </si>
  <si>
    <t>High-performance compressed air duster removes dust and lint from electronics. Flexible extension tube provided for tight spaces and pinpoint cleaning. Contains bitterant to discourage inhalant abuse.</t>
  </si>
  <si>
    <t>For information on inhalant abuse visit: www.inhalant.org. contains a bitterant to help discourage inhalant abuse. Keep out of reach of children.</t>
  </si>
  <si>
    <t>The term "air" is used in the online product description.</t>
  </si>
  <si>
    <t>Caution: Contents under pressure. Vapor harmful.,The intentional misuse by deliberately inhaling may be fatal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a physician if such contact occurs. Do not leave in direct sunlight, enclosed vehicle, or exposed to temperatures above 120 degrees F (49 degrees C) as overheating could cause can to burst. Do not pierce or burn, even after use. Contains difluoroethane.,First Aid: Medical Emergencies Call: 911 OR PHYSICIAN. Inhalation: Immediately move to fresh air. Eyes: Immediately flush with warm water. Skin: Immediately wash with warm water. Treat for frostbite if necessary.,Misuse by deliberately concentrating and inhaling contents may be harmful or fatal. please use our product responsibly. For information on inhalant abuse visit: www.inhalant.org. contains a bitterant to help discourage inhalant abuse. Keep out of reach of children.</t>
  </si>
  <si>
    <t>https://www.walmart.com/ip/Endust-END11407-Multipurpose-Duster-2-Pack/15406471</t>
  </si>
  <si>
    <t>High-performance compressed air duster </t>
  </si>
  <si>
    <t>most substantial warning statement given</t>
  </si>
  <si>
    <t>Promaster</t>
  </si>
  <si>
    <t>Promaster Blow Off</t>
  </si>
  <si>
    <t>Cables Unlimited BlowOff 3.5oz Canned Air Duster</t>
  </si>
  <si>
    <t>https://www.walmart.com/ip/Cables-Unlimited-BlowOff-3-5oz-Canned-Air-Duster/26383100</t>
  </si>
  <si>
    <t>Blow Off - Air Duster with 152A Propellant (Defined as Non-Flammable) 3.5 oz. is an all-purpose sterilized cleaner that removes dust, dirt and microscopic debris from hard to reach places. It's ozone safe.</t>
  </si>
  <si>
    <t>Surf onn. Electonic Duster</t>
  </si>
  <si>
    <t>onn. Electronics Duster Compressed Gas Cleaner, 10 oz</t>
  </si>
  <si>
    <t>https://www.walmart.com/ip/onn-Electronics-Duster-Compressed-Gas-Cleaner-10-oz/382382617?athbdg=L1102</t>
  </si>
  <si>
    <t>Keep it fresh! The onn. Electronics Duster will keep your tech gear in pristine condition. Simply aim and pull the trigger for a powerful blast of air that removes dust and debris from hard-to-reach crevices. Dust bunnies beware of the onn. Electronics Duster. Surf onn. We're onn. to something here.</t>
  </si>
  <si>
    <t xml:space="preserve">Walmart, Inc. </t>
  </si>
  <si>
    <t>Simply aim and pull the trigger for a powerful blast of air that removes dust and debris from hard-to-reach crevices</t>
  </si>
  <si>
    <t>onn. Electronics Duster Compressed Gas Cleaner, 10 oz, 4-Pack</t>
  </si>
  <si>
    <t>https://www.walmart.com/ip/onn-Electronics-Duster-Compressed-Gas-Cleaner-10-oz-4-Pack/868360815</t>
  </si>
  <si>
    <t>onn. Electronics Duster Compressed Gas Cleaner, 10 oz, 2-Pack</t>
  </si>
  <si>
    <t>https://www.walmart.com/ip/onn-Electronics-Duster-Compressed-Gas-Cleaner-10-oz-2-Pack/144670893?athbdg=L1102</t>
  </si>
  <si>
    <t>Dust-Off Disposable Compressed Gas Duster, 10 oz Cans, 2/Pack</t>
  </si>
  <si>
    <t>https://www.wbmason.com/ProductDetail.aspx?ItemDesc=Dust-Off-Disposable-Compressed-Gas-Duster-10-oz-Cans-2-Pack&amp;ItemID=FALDSXLPW&amp;uom=PK&amp;COID=&amp;SearchID=999541591&amp;ii=1</t>
  </si>
  <si>
    <t>Ideal for workstations, labs, repair benches, household use and on-location photography.
Provides potent dust-removing power.
Contains bitterant.
Slip-on extender.</t>
  </si>
  <si>
    <t>Contains bitterant.</t>
  </si>
  <si>
    <t>Green item</t>
  </si>
  <si>
    <t>Dust-Off Disposable Compressed Gas Duster, 10 oz Can</t>
  </si>
  <si>
    <t>https://www.wbmason.com/ProductDetail.aspx?ItemDesc=Dust-Off-Disposable-Compressed-Gas-Duster-10-oz-Can&amp;ItemID=FALDPSXL&amp;uom=EA&amp;COID=&amp;SearchID=999541591&amp;ii=4</t>
  </si>
  <si>
    <t>Dust-Off Disposable Compressed Gas Duster, 17 oz Cans, 2/Pack</t>
  </si>
  <si>
    <t>https://www.wbmason.com/ProductDetail.aspx?ItemDesc=Dust-Off-Disposable-Compressed-Gas-Duster-17-oz-Cans-2-Pack&amp;ItemID=FALDPSJMB2&amp;uom=PK&amp;COID=&amp;SearchID=999541591&amp;ii=7</t>
  </si>
  <si>
    <t>Dust-Off Disposable Compressed Gas Duster, 17 oz Can</t>
  </si>
  <si>
    <t>https://www.wbmason.com/ProductDetail.aspx?ItemDesc=Dust-Off-Disposable-Compressed-Gas-Duster-17-oz-Can&amp;ItemID=FALDPSJMB&amp;uom=EA&amp;COID=&amp;SearchID=999541591&amp;ii=8</t>
  </si>
  <si>
    <t>Dust-Off Disposable Compressed Gas Duster, 3.5 oz Can</t>
  </si>
  <si>
    <t>https://www.wbmason.com/ProductDetail.aspx?ItemDesc=Dust-Off-Disposable-Compressed-Gas-Duster-35-oz-Can&amp;ItemID=FALDPSJC&amp;uom=EA&amp;COID=&amp;SearchID=999541591&amp;ii=9</t>
  </si>
  <si>
    <t>Dust-Off Disposable Compressed Gas Duster, 10 oz Cans, 6/Pack</t>
  </si>
  <si>
    <t>https://www.wbmason.com/ProductDetail.aspx?ItemDesc=Dust-Off-Disposable-Compressed-Gas-Duster-10-oz-Cans-6-Pack&amp;ItemID=FALDPSXL6&amp;uom=PK&amp;COID=&amp;SearchID=999541591&amp;ii=10</t>
  </si>
  <si>
    <t>100% Ozone Safe; contains no cfcs, huffs, propoane, or butane
Six (6) 10 oz. Cans
Removes dust, lint, and other contaminants from hard to reach areas
Ideal for cleaning cups, keyboards, computer mice, workstations, labs, repair benches, household use, and on-location photography</t>
  </si>
  <si>
    <t>Dust-Off Disposable Compressed Gas Duster, 12 oz Can</t>
  </si>
  <si>
    <t>https://www.wbmason.com/ProductDetail.aspx?ItemDesc=Dust-Off-Disposable-Compressed-Gas-Duster-12-oz-Can&amp;ItemID=FALDPSXL12&amp;uom=EA&amp;COID=&amp;SearchID=999541591&amp;ii=11</t>
  </si>
  <si>
    <t>Dust-Off Disposable Compressed Gas Duster, 10 oz Cans, 4/Pack</t>
  </si>
  <si>
    <t>https://www.wbmason.com/ProductDetail.aspx?ItemDesc=Dust-Off-Disposable-Compressed-Gas-Duster-10-oz-Cans-4-Pack&amp;ItemID=FALDPSXL4A&amp;uom=PK&amp;COID=&amp;SearchID=999541591&amp;ii=12</t>
  </si>
  <si>
    <t>Dust-Off Special Application Duster, 10 oz Cans, 2/Pack</t>
  </si>
  <si>
    <t>https://www.wbmason.com/ProductDetail.aspx?ItemDesc=Dust-Off-Special-Application-Duster-10-oz-Cans-2-Pack&amp;ItemID=FALDPNXL2&amp;uom=PK&amp;COID=&amp;SearchID=999541591&amp;ii=14</t>
  </si>
  <si>
    <t>Blows away dust and lint.
Developed for use in environments where flammability is a concern.
Trigger controls spray power.
Slip-on extender.</t>
  </si>
  <si>
    <t>Not available at this time</t>
  </si>
  <si>
    <t>Dust-Off Special Application Duster, 10 oz Can</t>
  </si>
  <si>
    <t>https://www.wbmason.com/ProductDetail.aspx?ItemDesc=Dust-Off-Special-Application-Duster-10-oz-Can&amp;ItemID=FALDPNXL&amp;uom=EA&amp;COID=&amp;SearchID=999541591&amp;ii=13</t>
  </si>
  <si>
    <t>Innovera® Compressed Air Duster Cleaner, 10 oz Can, 2/Pack</t>
  </si>
  <si>
    <t>https://www.wbmason.com/ProductDetail.aspx?ItemDesc=Innovera-Compressed-Air-Duster-Cleaner-10-oz-Can-2-Pack&amp;ItemID=IVR10012&amp;uom=PK&amp;COID=&amp;SearchID=999541591&amp;ii=2</t>
  </si>
  <si>
    <t>Safety enhanced can contains a bitterant to discourage inhalant abuse.</t>
  </si>
  <si>
    <t>Innovera® Compressed Air Duster Cleaner, 10 oz Can</t>
  </si>
  <si>
    <t>https://www.wbmason.com/ProductDetail.aspx?ItemDesc=Innovera-Compressed-Air-Duster-Cleaner-10-oz-Can&amp;ItemID=IVR10010&amp;uom=EA&amp;COID=&amp;SearchID=999541591&amp;ii=3</t>
  </si>
  <si>
    <t>Innovera® Compressed Air Duster Cleaner, 10 oz Can, 4/Pack</t>
  </si>
  <si>
    <t>https://www.wbmason.com/ProductDetail.aspx?ItemDesc=Innovera-Compressed-Air-Duster-Cleaner-10-oz-Can-4-Pack&amp;ItemID=IVR10014&amp;uom=PK&amp;COID=&amp;SearchID=999541591&amp;ii=5</t>
  </si>
  <si>
    <t>Innovera® Compressed Air Duster Cleaner, 10 oz Can, 6/Pack</t>
  </si>
  <si>
    <t>https://www.wbmason.com/ProductDetail.aspx?ItemDesc=Innovera-Compressed-Air-Duster-Cleaner-10-oz-Can-6-Pack&amp;ItemID=IVR10016&amp;uom=PK&amp;COID=&amp;SearchID=999541591&amp;ii=6</t>
  </si>
  <si>
    <t>Dust-off Compressed-Gas Duster, Electronics</t>
  </si>
  <si>
    <t>https://shop.wegmans.com/product/237540/dust-off-compressed-gas-duster-electronics</t>
  </si>
  <si>
    <t>Dust and lint remover. Inhalant abuse deterrent formulation. Applications: electronics; automobiles; home workspace. Did You Know: A 7 oz can has an average of 84 2-3 second blasts under normal conditions. Because the content of the can is chemically based it will get very cold during use. This is normal. When product returns to room temperature, use it again. Keep it clean. No CFCs: Contains no CFCs which deplete the ozone layer. Steel. Please recycle when empty. Assembled in USA using both domestic and imported components.</t>
  </si>
  <si>
    <t>Inhalant abuse deterrent formulation.</t>
  </si>
  <si>
    <t>propellant identified as part of warning statement</t>
  </si>
  <si>
    <t>Market</t>
  </si>
  <si>
    <t>Baltimore, MD</t>
  </si>
  <si>
    <t>Dust-Off
Dust-Off® RET10522 Compressed Gas Duster, 2 Pack</t>
  </si>
  <si>
    <t>https://www.walmart.com/ip/Dust-Off-RET10522-Compressed-Gas-Duster-2-Pack/176165691?fulfillmentIntent=Pickup&amp;athbdg=L1102</t>
  </si>
  <si>
    <t>Warning Text
safety:WARNING: This product can expose you to chemicals, which are known to the State of California to cause cancer and birth defects or other reproductive harm.  For more information go to www.P65Warnings.ca.gov</t>
  </si>
  <si>
    <t>https://www.walmart.com/ip/onn-Electronics-Duster-Compressed-Gas-Cleaner-10-oz/382382617?fulfillmentIntent=Pickup&amp;athbdg=L1102</t>
  </si>
  <si>
    <t>Simply aim and pull the trigger for a powerful blast of air that removes dust and debris </t>
  </si>
  <si>
    <t>https://www.walmart.com/ip/onn-Electronics-Duster-Compressed-Gas-Cleaner-10-oz-2-Pack/144670893?fulfillmentIntent=Pickup</t>
  </si>
  <si>
    <t>https://www.walmart.com/ip/onn-Electronics-Duster-Compressed-Gas-Cleaner-10-oz-4-Pack/868360815?fulfillmentIntent=Pickup</t>
  </si>
  <si>
    <t>https://www.target.com/p/endust-10oz-two-pack-duster/-/A-13660027#lnk=sametab</t>
  </si>
  <si>
    <t>https://www.target.com/p/endust-duster-10-oz/-/A-13660013#lnk=sametab</t>
  </si>
  <si>
    <t>Compressed Air Dusters
Office Depot® Brand Cleaning Duster, 10 Oz, Pack of 3 Cans</t>
  </si>
  <si>
    <t>Compressed Air Dusters</t>
  </si>
  <si>
    <t>must be 18 years or older to purchase this product.</t>
  </si>
  <si>
    <t>Compressed Air Dusters
Office Depot® Brand Cleaning Duster, 10 Oz. Can</t>
  </si>
  <si>
    <t>Compressed Air Dusters
Office Depot® Brand Cleaning Duster, 3.5 Oz Can</t>
  </si>
  <si>
    <t>Chicago, IL</t>
  </si>
  <si>
    <t>Dayton, OH</t>
  </si>
  <si>
    <t>https://www.walmart.com/ip/onn-Electronics-Duster-Compressed-Gas-Cleaner-10-oz/315452914?fulfillmentIntent=Pickup&amp;athbdg=L1600</t>
  </si>
  <si>
    <t>Simply aim and pull the trigger for a powerful blast of air that removes dust and debris from hard-to-reach crevices.</t>
  </si>
  <si>
    <t>https://www.walmart.com/ip/onn-Electronics-Duster-Compressed-Gas-Cleaner-10-oz-2-Pack/648338081?fulfillmentIntent=Pickup</t>
  </si>
  <si>
    <t>https://www.walmart.com/ip/onn-Electronics-Duster-Compressed-Gas-Cleaner-10-oz-4-Pack/621867766?fulfillmentIntent=Pickup&amp;athbdg=L1600</t>
  </si>
  <si>
    <t>Detroit, MI</t>
  </si>
  <si>
    <t>https://www.walmart.com/ip/Dust-Off-RET10522-Compressed-Gas-Duster-2-Pack/176165691?fulfillmentIntent=Pickup&amp;athbdg=L1600</t>
  </si>
  <si>
    <t>https://www.walmart.com/ip/onn-Electronics-Duster-Compressed-Gas-Cleaner-10-oz/382382617?fulfillmentIntent=Pickup&amp;athbdg=L1600</t>
  </si>
  <si>
    <t>Espanola, NM</t>
  </si>
  <si>
    <t>https://www.walmart.com/ip/Dust-Off-RET10522-Compressed-Gas-Duster-2-Pack/176165691?fulfillmentIntent=Pickup</t>
  </si>
  <si>
    <t>https://www.walmart.com/ip/onn-Electronics-Duster-Compressed-Gas-Cleaner-10-oz/382382617?fulfillmentIntent=Pickup</t>
  </si>
  <si>
    <t>Indianopolis, IN</t>
  </si>
  <si>
    <t>Las Vegas, NV</t>
  </si>
  <si>
    <t>https://www.walmart.com/ip/onn-Electronics-Duster-Compressed-Gas-Cleaner-10-oz-4-Pack/621867766?fulfillmentIntent=Pickup</t>
  </si>
  <si>
    <t>Minneapolis, MN</t>
  </si>
  <si>
    <t>Phoenix, AZ</t>
  </si>
  <si>
    <t>Wichita, KS</t>
  </si>
  <si>
    <t>New York, NY</t>
  </si>
  <si>
    <t>no age verification evident</t>
  </si>
  <si>
    <t>age confirmation requested, must click "Yes" to 18 years minimum</t>
  </si>
  <si>
    <t>must be 18 years or older to purchase this product - no age verification evident</t>
  </si>
  <si>
    <t>Los Angeles, CA</t>
  </si>
  <si>
    <t>no products available in-store</t>
  </si>
  <si>
    <t>only available through shipping, no in-store availability</t>
  </si>
  <si>
    <t>Houston, TX</t>
  </si>
  <si>
    <t>Philadelphia, PA</t>
  </si>
  <si>
    <t>on-line price, regularly $11.24</t>
  </si>
  <si>
    <t>CAS No. 75-37-6</t>
  </si>
  <si>
    <t>San Antonio, TX</t>
  </si>
  <si>
    <t>San Diego, CA</t>
  </si>
  <si>
    <t>Dallas, TX</t>
  </si>
  <si>
    <t>San Jose, CA</t>
  </si>
  <si>
    <t>https://www.walmart.com/ip/onn-Electronics-Duster-Compressed-Gas-Cleaner-10-oz-2-Pack/648338081?fulfillmentIntent=Pickup&amp;athbdg=L1600</t>
  </si>
  <si>
    <t>Online Supplier Audit -  (Manufacturers, Importers, and Distributors of Aerosol Duster Products)</t>
  </si>
  <si>
    <t>Supplier Name</t>
  </si>
  <si>
    <t>Location</t>
  </si>
  <si>
    <t>Website Link</t>
  </si>
  <si>
    <t>Brands</t>
  </si>
  <si>
    <t>Products</t>
  </si>
  <si>
    <t>Online text about supplier</t>
  </si>
  <si>
    <t>Supplier Size (Employees)</t>
  </si>
  <si>
    <t>Supplier Size (Revenue) $M</t>
  </si>
  <si>
    <t>Revenue source</t>
  </si>
  <si>
    <t>Small, Medium, Large Enterprise (based on SBA NAICS guidelines)</t>
  </si>
  <si>
    <t>Assumed Supplier Ranking (duster products)</t>
  </si>
  <si>
    <t>Type of Supplier</t>
  </si>
  <si>
    <t>Product Type
(consumer - commercial/industrial)</t>
  </si>
  <si>
    <t>Duster Products</t>
  </si>
  <si>
    <t>Product size (in oz.)</t>
  </si>
  <si>
    <t>Price ($) (per unit)</t>
  </si>
  <si>
    <t>Country of Origin</t>
  </si>
  <si>
    <t>COO comments</t>
  </si>
  <si>
    <t>Online text "inhaling" "huff" or "abuse"</t>
  </si>
  <si>
    <t>Warning against "inhaling" or "abusing" 
(Y=1/N=0)</t>
  </si>
  <si>
    <t>Propellant</t>
  </si>
  <si>
    <t>The term "Air" used on online description of product (Y=1/N=0)</t>
  </si>
  <si>
    <t>The Term "Air" is used on product</t>
  </si>
  <si>
    <t>Product Shelf Life (as indicated)</t>
  </si>
  <si>
    <t>Other</t>
  </si>
  <si>
    <t>Branchburg, NJ</t>
  </si>
  <si>
    <t>https://www.falconsafety.com/dusters/</t>
  </si>
  <si>
    <t>Dust-Off, Falcon, Maxell, other Private Labels</t>
  </si>
  <si>
    <t>Dusters, Screen Care, Horns &amp; Accessories, Marine Accessories, Wet Wipes</t>
  </si>
  <si>
    <t>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t>
  </si>
  <si>
    <t>https://www.datanyze.com/</t>
  </si>
  <si>
    <t>Small</t>
  </si>
  <si>
    <t>Manufacturer (consumer products)</t>
  </si>
  <si>
    <t>Consumer</t>
  </si>
  <si>
    <t>Dust-off 3.5 oz. Disposable Duster</t>
  </si>
  <si>
    <t>https://www.falconsafety.com/shop/dusters/disposable/disposable-duster-3-5-oz/</t>
  </si>
  <si>
    <t>10 years</t>
  </si>
  <si>
    <t>Shelf Life:  https://www.falconsafety.com/product-information/safety-tips/faq/</t>
  </si>
  <si>
    <t>https://www.thomasnet.com/profile/00565361/falcon-safety-products-inc.html?act=M&amp;cid=565361&amp;cov=NA&amp;heading=25131525&amp;searchpos=6</t>
  </si>
  <si>
    <t>Dust-off 7 oz. Disposable Duster</t>
  </si>
  <si>
    <t>https://www.falconsafety.com/shop/dusters/disposable/disposable-duster-7-oz/</t>
  </si>
  <si>
    <t>Dust-off 10 oz. Disposable Duster</t>
  </si>
  <si>
    <t>https://www.falconsafety.com/shop/dusters/disposable/disposable-duster-10-oz/</t>
  </si>
  <si>
    <t>Dust-off 17 oz. Disposable Duster</t>
  </si>
  <si>
    <t>https://www.falconsafety.com/shop/dusters/disposable/disposable-duster-17-oz/</t>
  </si>
  <si>
    <t>Dust-off 10 oz. Non-Flammable Disposable Duster</t>
  </si>
  <si>
    <t>https://www.falconsafety.com/shop/dusters/disposable/10oz-non-flammable-disposable-duster/</t>
  </si>
  <si>
    <t>Dust-off 3.5 oz. Non-Flammable Disposable Duster</t>
  </si>
  <si>
    <t>https://www.falconsafety.com/shop/dusters/disposable/3-5oz-non-flammable-disposable-duster/</t>
  </si>
  <si>
    <t>Dust-off 5 oz. ECO:6 duster</t>
  </si>
  <si>
    <t>https://www.falconsafety.com/shop/dusters/disposable/5-oz-eco-duster/</t>
  </si>
  <si>
    <t>Clean with Eco-Confidence! Dust-Off ECO:6 Duster is one of the first to utilize a non-flammable, ultra-low Global Warming Potential (GWP) aerosol propellant.</t>
  </si>
  <si>
    <t>Dust-off 10 oz. Plus Duster w/ 360° Vector Valve</t>
  </si>
  <si>
    <t>https://www.falconsafety.com/shop/dusters/refillable/10oz-plus-duster-w-360-vector-valve/</t>
  </si>
  <si>
    <t>Dust-off 10 oz. Plus Replacement Canister</t>
  </si>
  <si>
    <t>https://www.falconsafety.com/shop/dusters/refillable/10oz-plus-replacement-canister/</t>
  </si>
  <si>
    <t>Dust-off 8 oz. Non-Flammable Plus Duster w/ 360° Vector Valve</t>
  </si>
  <si>
    <t>https://www.falconsafety.com/shop/dusters/refillable/8oz-non-flammable-plus-duster-w-360-vector-valve/</t>
  </si>
  <si>
    <t>Dust-off 10 oz. Classic Duster with Chrome Valve</t>
  </si>
  <si>
    <t>https://www.falconsafety.com/shop/dusters/refillable/10oz-classic-duster-with-chrome-valve/</t>
  </si>
  <si>
    <t>Dust-off 8 oz. Non-Flammable Plus Replacement Canister</t>
  </si>
  <si>
    <t>https://www.falconsafety.com/shop/dusters/refillable/8oz-non-flammable-plus-replacement-canister/</t>
  </si>
  <si>
    <t>Dust-off 10 oz. Classic Replacement Canister</t>
  </si>
  <si>
    <t>https://www.falconsafety.com/shop/dusters/refillable/10oz-classic-replacement-canister/</t>
  </si>
  <si>
    <t>Buffalo, NY</t>
  </si>
  <si>
    <t>https://endustforelectronics.com/</t>
  </si>
  <si>
    <t>Ape Case, Endust for Elecronics, enspire, Hotdog, Skooba</t>
  </si>
  <si>
    <t>Camera cases &amp; accessories, Dusters, Body Cleansing Towels, Decontamination cleaning products for firefighters &amp; first responders, Yoga totes and rollpacks, Exquisite cases and accessories for business and travel</t>
  </si>
  <si>
    <t>You’ve trusted the Endust® brand for more than 40 years. Now trust Endust for Electronics, the leading line-up of products for cleaning, dusting, and protecting everything from computers and DVD players to television screens!</t>
  </si>
  <si>
    <t>https://www.owler.com/corp</t>
  </si>
  <si>
    <t>Medium</t>
  </si>
  <si>
    <t>Endust 10 oz. Non-Flammable Duster w/ Bitterant</t>
  </si>
  <si>
    <t>https://endustforelectronics.com/10-oz-non-flammable-duster-w-bitterant/</t>
  </si>
  <si>
    <t>Inhalant abuse is a growing epidemic. Endust for Electronics adds bitterant to deter abuse with it’s products. For more information on inhalant abuse please visit Alliance for Consumer Education.</t>
  </si>
  <si>
    <t>n/a</t>
  </si>
  <si>
    <t>no pricing given, no way to purchase indicated</t>
  </si>
  <si>
    <t>Endust 10 oz. Duster w/ Bitterant – Twin Pack</t>
  </si>
  <si>
    <t>https://endustforelectronics.com/10-oz-non-flammable-duster-w-bitterant-twin-pack/</t>
  </si>
  <si>
    <t>https://endustforelectronics.com/10-oz-duster-w-bitterant/</t>
  </si>
  <si>
    <t>Endust 10 oz. Non-Flammable Duster w/ Bitterant Twin Pack</t>
  </si>
  <si>
    <t>https://endustforelectronics.com/10-oz-duster-w-bitterant-twin-pack/</t>
  </si>
  <si>
    <t>Endust 3.5 oz. Non-Flammable Duster w/ Bitterant Twin Pack</t>
  </si>
  <si>
    <t>https://endustforelectronics.com/3-5-oz-non-flammable-duster-w-bitterant-twin-pack/</t>
  </si>
  <si>
    <t>Ft. Lauderdale, FL</t>
  </si>
  <si>
    <t>https://www.airduster.com/</t>
  </si>
  <si>
    <t>Blow Off, Fire Gone, Max Pro, Super Blast, Odor Stop, Winchester, Pro Stick</t>
  </si>
  <si>
    <t>Dusters, Cleaners, Horns, Spray Adhesives, Lubricants, Air Fresheners, Winchester gun cleaners</t>
  </si>
  <si>
    <t>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t>
  </si>
  <si>
    <t>https://www.zoominfo.com/</t>
  </si>
  <si>
    <t>Blow Off® Air Duster 10oz</t>
  </si>
  <si>
    <t>https://airduster.com/ProductsMain.aspx?ProductId=152-112-226</t>
  </si>
  <si>
    <t>contract packaging and aerosol filling facilities in the United States and in Central America</t>
  </si>
  <si>
    <t>no pricing given, contact us to become a dealer - all-purpose sterilized cleaner that removes dust, dirt and microscopic debris from hard-to-reach places. Its ozone safe, private label supplier: https://airduster.com/private_label.aspx</t>
  </si>
  <si>
    <t>Blow Off® - Air Duster 2 Pack</t>
  </si>
  <si>
    <t>https://airduster.com/ProductsMain.aspx?ProductId=2-152-2232</t>
  </si>
  <si>
    <t>no pricing given, contact us to become a dealer - all-purpose sterilized cleaner that removes dust, dirt and microscopic debris from hard-to-reach places. Its ozone safe</t>
  </si>
  <si>
    <t>Blow Off® - Auto Duster</t>
  </si>
  <si>
    <t>https://airduster.com/ProductsMain.aspx?ProductId=AD-001-56</t>
  </si>
  <si>
    <t xml:space="preserve">no pricing given, contact us to become a dealer - all-purpose sterilized cleaner that removes dust &amp; dirt from hard-to-reach places in your car or truck </t>
  </si>
  <si>
    <t>Blow Off® Air Duster Non-Flammable 8 oz</t>
  </si>
  <si>
    <t>https://airduster.com/ProductsMain.aspx?ProductId=DZE8-1151</t>
  </si>
  <si>
    <t xml:space="preserve">no pricing given, contact us to become a dealer - removes dust, dirt, and microscopic debris from hard-to-reach areas of home and office equipment. It is non-flammable </t>
  </si>
  <si>
    <t>Blow Off® Air Duster, Defined as Non-Flammable 10oz</t>
  </si>
  <si>
    <t>https://airduster.com/ProductsMain.aspx?ProductId=3.5-112-240</t>
  </si>
  <si>
    <t>no pricing given, contact us to become a dealer - all purpose sterilized cleaner that removes dust, dirt and microscopic debris from hard to reach places. Its ozone safe</t>
  </si>
  <si>
    <t>Blow Off® Air Duster Non-Flammable 10 oz. </t>
  </si>
  <si>
    <t>https://airduster.com/ProductsMain.aspx?ProductId=DZE-1150</t>
  </si>
  <si>
    <t>Blow Off, Fire Gone, Max Pro, Super Blast, Odor Stop, Winchester, Pro Stick, &amp; Private Label Manufacturer</t>
  </si>
  <si>
    <t>https://airduster.com/ProductsMain.aspx?ProductId=8152-998-226</t>
  </si>
  <si>
    <t xml:space="preserve">no pricing given, contact us to become a dealer - all-purpose sterilized cleaner that removes dust, dirt and microscopic debris from hard-to-reach places. Its ozone safe </t>
  </si>
  <si>
    <t>Winchester® - Gun Duster</t>
  </si>
  <si>
    <t>https://airduster.com/ProductsMain.aspx?ProductId=GD-007-034</t>
  </si>
  <si>
    <t>no pricing given, contact us to become a dealer - all purpose sterilized cleaner that removes contaminates from all internal and external surfaces of firearms &amp; more</t>
  </si>
  <si>
    <t>Chemtronics, an ITW Company</t>
  </si>
  <si>
    <t>Kennesaw, GA</t>
  </si>
  <si>
    <t>https://www.chemtronics.com/</t>
  </si>
  <si>
    <t>Chemtronics</t>
  </si>
  <si>
    <t>solvents, degreasers, swabs, wipes, and repair tools</t>
  </si>
  <si>
    <t>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t>
  </si>
  <si>
    <t>Large</t>
  </si>
  <si>
    <t>Manufacturer (Electronic MRO supplies)</t>
  </si>
  <si>
    <t>Commercial/Industrial</t>
  </si>
  <si>
    <t>Chemtronics 152a Blast - Air Duster (ES1029)</t>
  </si>
  <si>
    <t>https://www.chemtronics.com/152a-blast</t>
  </si>
  <si>
    <t>EM from mfg, 3/21/23</t>
  </si>
  <si>
    <t>Case only, 12 cans/case, shelf life ref: https://www.chemtronics.com/what-is-the-shelf-life-of-air-duster-canned-air</t>
  </si>
  <si>
    <t>Chemtronics Duster (ES1017)</t>
  </si>
  <si>
    <t>https://www.chemtronics.com/duster</t>
  </si>
  <si>
    <t>Chemtronics Duster (ES1617)</t>
  </si>
  <si>
    <t>Chemtronics Typhoon Blast 70 Duster (ES1025)</t>
  </si>
  <si>
    <t>https://www.chemtronics.com/typhoon-blast-70-duster</t>
  </si>
  <si>
    <t>Chemtronics Ultrajet® compressed gas duster (ES1020)</t>
  </si>
  <si>
    <t>https://www.chemtronics.com/ultrajet-2</t>
  </si>
  <si>
    <t>Chemtronics Ultrajet® 70  (ES1015)</t>
  </si>
  <si>
    <t>https://www.chemtronics.com/ultrajet-70</t>
  </si>
  <si>
    <t>Chemtronics Ultrajet® All-Way Duster (ES1620)</t>
  </si>
  <si>
    <t>https://www.chemtronics.com/ultrajet-all-way</t>
  </si>
  <si>
    <t>Chemtronics Ultrajet Duster System (ES1020K)</t>
  </si>
  <si>
    <t>https://www.chemtronics.com/ultrajet-duster-system</t>
  </si>
  <si>
    <t>Chemtronics Ultrajet Duster System Refil (ES1020R)</t>
  </si>
  <si>
    <t>Techspray, an ITW Company</t>
  </si>
  <si>
    <t>https://www.techspray.com/</t>
  </si>
  <si>
    <t>Techspray, Techspray Renew, Plato</t>
  </si>
  <si>
    <t>cleaning solutions, conformal coatings, solder masks, and soldering tools</t>
  </si>
  <si>
    <t>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t>
  </si>
  <si>
    <t>Manufacturer (MRO supplier)</t>
  </si>
  <si>
    <t>Techspray Duster (1671-10S)</t>
  </si>
  <si>
    <t>https://www.techspray.com/duster-7</t>
  </si>
  <si>
    <t>Case only, 12 cans/case. Shelf Life: https://www.techspray.com/what-is-the-shelf-life-of-air-duster-canned-air</t>
  </si>
  <si>
    <t>Techspray Duster (1671-15S)</t>
  </si>
  <si>
    <t>Techspray Renew-Duster (1580-10S)</t>
  </si>
  <si>
    <t>https://www.techspray.com/renew-duster</t>
  </si>
  <si>
    <t>Techspray Economy Duster Economical HFC­152a (1673-10S)</t>
  </si>
  <si>
    <t>https://www.techspray.com/economy-duster-4</t>
  </si>
  <si>
    <t>Techspray Vortex Duster (1697-8S)</t>
  </si>
  <si>
    <t>https://www.techspray.com/vortex-duster-3</t>
  </si>
  <si>
    <t>Techspray Vortex Duster (1697-10S)</t>
  </si>
  <si>
    <t>Horsham, PA</t>
  </si>
  <si>
    <t>https://www.crcindustries.com/</t>
  </si>
  <si>
    <t>CRC, Marykate, Sta-Lube, SmartWasher, K&amp;W, Weld-Aid</t>
  </si>
  <si>
    <t>Cleaners, Degreasers and lubricants</t>
  </si>
  <si>
    <t>CRC began in a Pennsylvania garage in 1958 as Corrosion Reaction Consultants with a single product: CRC Corrosion Inhibitor, a multi-purpose lubricant.
Today, CRC is a global supplier of specialty products and formulations, manufacturing over 1,300 items and developing specialized formulas to meet the unique needs of the Automotive, Marine, Heavy Truck, Hardware, Electrical, Industrial and Aviation markets.</t>
  </si>
  <si>
    <t>CRC® DUSTER™ AEROSOL DUST REMOVAL SYSTEM, 8 WT OZ</t>
  </si>
  <si>
    <t>https://www.crcindustries.com/products/duster-8482-aerosol-dust-removal-system-8-wt-oz.html</t>
  </si>
  <si>
    <t>2 years</t>
  </si>
  <si>
    <t>no pricing given - click to find where to buy - shelf life is conditional warranty ref: https://www.crcindustries.com/wp-content/uploads/2016/05/datecodes-2015-12.pdf</t>
  </si>
  <si>
    <t>CRC® FREEZE SPRAY, 10 WT OZ</t>
  </si>
  <si>
    <t>https://www.crcindustries.com/products/freeze-spray-10-wt-oz.html</t>
  </si>
  <si>
    <t>PerfectData Corp.</t>
  </si>
  <si>
    <t>Simi Valley, CA</t>
  </si>
  <si>
    <t>http://www.perfectdata.com/</t>
  </si>
  <si>
    <t>PerfectData Perfect Duster, PDC, and Private Label supplier</t>
  </si>
  <si>
    <t>spray dusters, computer cleaning &amp; care products, CD cleaning kit and specialty cleaning papers.</t>
  </si>
  <si>
    <t>PerfectData manufacturers and markets innovative and unique computer accessories and computer/office care &amp; cleaning products that are designed to enhance your computing experience, increase your productivity and improve your equipmentís performance.</t>
  </si>
  <si>
    <t>EcoDuster™</t>
  </si>
  <si>
    <t>http://www.perfectdata.com/products/ecoduster.html</t>
  </si>
  <si>
    <t>sent email request to mfg, 3/21/23</t>
  </si>
  <si>
    <t>Inhalant Abuse - Huffing
As a leading manufacturer of one of the world's most versatile aerosol products, Perfectdata recognizes that among the issues surrounding aerosol product distribution and usage is that of inhalant abuse or "huffing". It is imperative that consumers of aerosol products understand the seriousness of this practice. We believe that through education we can help prevent future abuse and its devastating effects.
The What is Inhalant Abuse?
Inhalant Abuse is the ddeliberate inhalation by "sniffing" or "huffing" fumes, vapors or gases from common household and commercial products for the purpose of "getting high." To achieve this "high," more than 1,400 household products are misused - products that are found under your sinks, in your cabinets, in your garage and throughout your house. These household products are chosen because they are inexpensive, easily accessible and legal to purchase.</t>
  </si>
  <si>
    <t>data sheet only - no way to purchase indicated</t>
  </si>
  <si>
    <t>EcoDuster™ 2-Pack</t>
  </si>
  <si>
    <t>EcoDuster™ System</t>
  </si>
  <si>
    <t>EcoDuster™ Refill - 8OZ</t>
  </si>
  <si>
    <t>EcoDuster™ Refill OS - 8OZ</t>
  </si>
  <si>
    <t>EcoDuster™II</t>
  </si>
  <si>
    <t>http://www.perfectdata.com/products/ecodusterii.html</t>
  </si>
  <si>
    <t>EcoDuster™II 2-Pack</t>
  </si>
  <si>
    <t>EcoDuster™II 3-Pack</t>
  </si>
  <si>
    <t>Advantus Corp.</t>
  </si>
  <si>
    <t>Jacksonville, FL</t>
  </si>
  <si>
    <t>https://advantus.com/</t>
  </si>
  <si>
    <t>Read Right, Cleantex, 27 Businesses and Brands</t>
  </si>
  <si>
    <t>office products, craft &amp; hobby products, home &amp; office organization, pool &amp; recreation products, luggage &amp; tactical</t>
  </si>
  <si>
    <t>With product lines whose histories stretch all the way back to 1878, Advantus Corp. is a diverse consumer products company comprised of five operating divisions, each of which contain a family of related businesses and product lines:
Office Products
Craft &amp; Hobby Products
Home &amp; Office Organization
Pool &amp; Recreation Products
Luggage &amp; Tactical Products
Our Distribution Network
We manufacture and distribute over 5,500 consumer products in our manufacturing facilities in Florida, Virginia, Wisconsin and Asia, and over 100 manufacturing and distribution partners around the globe.</t>
  </si>
  <si>
    <t>Manufacturer (consumer &amp; professional products)</t>
  </si>
  <si>
    <t>Read Right DustFree Multi-Purpose Duster</t>
  </si>
  <si>
    <t>This product is not shown on the corporation's website</t>
  </si>
  <si>
    <t>Read Right Electronics Duster</t>
  </si>
  <si>
    <t>Read Right Nonflammable</t>
  </si>
  <si>
    <t>Cleantex MicroDuster III</t>
  </si>
  <si>
    <t>https://www.fishersci.com/shop/products/cleantex-microduster-iii/19029872</t>
  </si>
  <si>
    <t>Product has been discontinued</t>
  </si>
  <si>
    <t>Brampton, ON, Canada</t>
  </si>
  <si>
    <t>https://empack.ca/</t>
  </si>
  <si>
    <t>Empack Emzone, Private Label &amp; Contract Manufacturer</t>
  </si>
  <si>
    <t>aerosol, bag-on-valve (BOV), tubes and liquid filled products</t>
  </si>
  <si>
    <t>Established in 1999, Empack Spraytech Inc. is a privately-owned family operated Canadian manufacturer. As an innovative, vertically integrated producer of consumer and industrial products, we produce premium quality solutions for aerosol, bag-on-valve, liquid, lotion, wipes and gel products.</t>
  </si>
  <si>
    <t>Emzone Mini Air Duster 100 g 2-pack</t>
  </si>
  <si>
    <t>No products are shown on corporation's website</t>
  </si>
  <si>
    <t>Emzone Air Duster 284 g</t>
  </si>
  <si>
    <t>PLZ Corp.</t>
  </si>
  <si>
    <t>Downers Grove, IL</t>
  </si>
  <si>
    <t>https://www.spraywayinc.com/</t>
  </si>
  <si>
    <t>Sprayway, Terand (DISCONTINUED &amp; REPLACED BY SPRAYWAY)</t>
  </si>
  <si>
    <t>glass cleaners, multi surface cleaners, automotive</t>
  </si>
  <si>
    <t>Sprayway, Inc. has manufactured a complete line of industrial, automotive, screen print and janitorial products since 1947. We have been an innovative industry leader, and our Glass Cleaner is recognized as "The World's Best."</t>
  </si>
  <si>
    <t>Manufacturer (consumer &amp; industrial products)</t>
  </si>
  <si>
    <t>https://www.spraywayinc.com/content/clean-jet-100</t>
  </si>
  <si>
    <t xml:space="preserve"> Intentional misuse by concentrating and inhaling the product can be harmful
or fatal.</t>
  </si>
  <si>
    <t>3 years</t>
  </si>
  <si>
    <t>REPLACES TERAND AIR DUSTERS, no pricing given, no way to purchase indicated - 2 year mfg warranty against defects in materials and workmanship</t>
  </si>
  <si>
    <t xml:space="preserve">ABC Compounding Co., Inc. </t>
  </si>
  <si>
    <t>Morrow, GA</t>
  </si>
  <si>
    <t>https://abccompounding.com/</t>
  </si>
  <si>
    <t>AERO, Co-manufacturer</t>
  </si>
  <si>
    <t>janitorial/ sanitation, industrial, food service, paints and coatings, manufacturing, construction, remediation, aviation, automotive, agriculture, service industry, HVAC, printing, laundry, municipal, medical, pest control, oilfield, and other specialty ndustries</t>
  </si>
  <si>
    <t>We manufacture distributor owned brands using customer supplied concentrate, customer supplied formulas, or our own formulas. We also manufacture our own national brand, AERO. Our Texas manufacturing facility has over 200 stock aerosol formulas in production and many other formulas and configurations available in our formulary.</t>
  </si>
  <si>
    <t>Aero Canned Air 
Air Duster with Powerful Blast</t>
  </si>
  <si>
    <t>https://aero.abccompounding.com/products/aerosols/4634/</t>
  </si>
  <si>
    <t>MicroCare Corp.</t>
  </si>
  <si>
    <t>New Britain, CT</t>
  </si>
  <si>
    <t>https://www.microcare.com/</t>
  </si>
  <si>
    <t>MicroCare, Sticklers, Stereze</t>
  </si>
  <si>
    <t>cleaning coating, lubricating and sterilization fluids </t>
  </si>
  <si>
    <t>Nobody Knows More About Critical Cleaning
The MicroCare team of applications specialists helps you get the critical cleaning answers you need at a price you can afford. Our Field Engineers and Chemists are eager to share their knowledge and to provide you with the right processes and chemistries, all while never losing sight of your costs and investments. Through on-site consultation and in-lab cleaning trials, we help you identify the best cleaning fluid for your perfectly cleaned parts.</t>
  </si>
  <si>
    <t>Manufacturer (commercial products)</t>
  </si>
  <si>
    <t>MicroCare General Purpose Air Dusters</t>
  </si>
  <si>
    <t>https://www.microcare.com/en-US/Products/General-Purpose-Air-Dusters</t>
  </si>
  <si>
    <t>no pricing given - click to find where to buy</t>
  </si>
  <si>
    <t>MicroCare StatZap</t>
  </si>
  <si>
    <t>MicroCare 360</t>
  </si>
  <si>
    <t>Sycamore, IL</t>
  </si>
  <si>
    <t>https://www.idealindustries.com/</t>
  </si>
  <si>
    <t>Ideal, Anderson Power, Cree Lighting, Enatel</t>
  </si>
  <si>
    <t>wire connectors and professional tools, LED lighting solutions, chargers and power stations</t>
  </si>
  <si>
    <t>When J. Walter Becker started this company in 1916, he based it on an unshakeable belief in ideal relationships, with his employees, his community, and of course his customers. These are relationships built on fairness, transparency, trust and fellowship.
More than one hundred years later, IDEAL INDUSTRIES, INC. is a global enterprise with companies serving technicians and workers across a wide range of industries, from electrical to construction to aerospace to automotive. Our products have been instrumental in helping mankind reach from the South Pole to the Moon, and are paving new paths for the future. Because as J. Walter Becker taught us, when you honor relationships, success for all will follow.</t>
  </si>
  <si>
    <t>Ideal Dust and Lint Remover</t>
  </si>
  <si>
    <t>https://www.idealind.com/ca/en/shop/dust-and-lint-remover.html</t>
  </si>
  <si>
    <t>NTE Electronics, Inc.</t>
  </si>
  <si>
    <t>Bloomfield, NJ</t>
  </si>
  <si>
    <t>https://www.nteinc.com/</t>
  </si>
  <si>
    <t>Chemtronics, Techspray, Vortex, NTE (private label)</t>
  </si>
  <si>
    <t>Distributor of aerosol dusters. Freeze spray dusters, non-flammable dusters, economy HFC-152a based dusters, high velocity dusters &amp; air dusters are available. RoHS compliant.</t>
  </si>
  <si>
    <t>NTE is a Master Distributor for some of the industry's major manufacturers of electronic components and accessories.
These alliances now include:
Amphenol RF /
Connex: Connectors
CML: Optoelectronic Products
Chemtronics
Kester Solder Products
Plato: Soldering Tools, Tips, &amp; Accessories
Plymouth: Vinyl &amp; Rubber
Electrical Tapes
SureHold: Glues and
Adhesives
Techspray: Chemicals</t>
  </si>
  <si>
    <t>Distributor (electronics &amp; components)</t>
  </si>
  <si>
    <t>Chemtronics, Techspray BRANDED PRODUCTS</t>
  </si>
  <si>
    <t>https://www.nteinc.com/chemtronics/dusters.php</t>
  </si>
  <si>
    <t>see ITW Chemtronics, and Techspray Info above</t>
  </si>
  <si>
    <t xml:space="preserve">VOXX Accessories Corp. </t>
  </si>
  <si>
    <t>Indianapolis, IN</t>
  </si>
  <si>
    <t>https://www.voxxaccessories.com/</t>
  </si>
  <si>
    <t>RCA, TERK, AR Speakers, 808 Audio, Project Nursery</t>
  </si>
  <si>
    <t>consumer electronics and accessories for home and on-the-go</t>
  </si>
  <si>
    <t>VOXX Accessories is committed to promoting a powerful, diverse and growing brand portfolio, with distinctive products making them a global leader and innovator in consumer electronics and accessories for home and on-the-go, delivering solutions for over-the-air indoor/outdoor HDTV reception with America's #1 bestselling antennas from RCA and TERK, mobile device charging stations, clock radios, remote controls, HDMI cables and other A/V connectivity accessories, including, surge protection and more by RCA. Singsation is our all-in-one party systems that will keep the party going at any age and our high-end Indoor/Outdoor home and portable audio wireless Bluetooth all-weather speakers by AR Speakers and headphones by 808 Audio, Indoor/Outdoor home, and portable audio by AR Speakers. As well as leading edge earbuds, power charges and mobile phone or tablet mounts by Jensen and our exclusive partnership with Project Nursery delivering quality baby monitors, soothers, and sound machines.</t>
  </si>
  <si>
    <t>https://www.rcaaudiovideo.com/care-clean/?sku=TPH303R</t>
  </si>
  <si>
    <t>Redwood City, CA</t>
  </si>
  <si>
    <t>http://awdus.com/</t>
  </si>
  <si>
    <t>Dusters, Sprays, Office Supplies, Cleaning Gels</t>
  </si>
  <si>
    <t>AW Distributing, Inc. is a global distributor of consumer products, and involes in other businesses - such as industrial businesses, chemical businesses, medical businesses and energy businesses.</t>
  </si>
  <si>
    <t>Importer/Distributor (consumer products)</t>
  </si>
  <si>
    <t>AW Distributing ULTRA DUSTER</t>
  </si>
  <si>
    <t>http://awdus.com/products_01_01.html</t>
  </si>
  <si>
    <t>email from mfg, 3/21/23</t>
  </si>
  <si>
    <t>no pricing given - no way to purchase indicated - cases of 6 or 12</t>
  </si>
  <si>
    <t>AW Distributing ULTRA DUSTER 2-Pack</t>
  </si>
  <si>
    <t>San Mateo, CA</t>
  </si>
  <si>
    <t>https://myinnovera.com/</t>
  </si>
  <si>
    <t>Computer cleaning, cables, calculators, locks, storage devices, supplies, computer accessories</t>
  </si>
  <si>
    <t>Over 1,000 Imaging Supplies and Workplace Technology Accessories  A complete assortment of quality imaging supplies and reliable technology accessories that provide a value alternative to equivalent products. Buy in confidence from a brand that takes responsibility for the breadth of the customer experience—from acquisition and product offer to warranty and support.</t>
  </si>
  <si>
    <t>Innovera Duster</t>
  </si>
  <si>
    <t>supplied by Essendant Distributing, 3/22/23</t>
  </si>
  <si>
    <t>Burlington, ON, Canada</t>
  </si>
  <si>
    <t>https://www.mgchemicals.com/</t>
  </si>
  <si>
    <t>dusters and circuit coolers, cleaner / degreasers, flux removers, contact cleaners, protective coatings, solder, epoxies, adhesives, RTV silicones, lubricants, EMI/RFI shielding coatings, thermal management products, prototyping supplies, and more. We also distribute related non-chemical products, such as wipes, swabs, brushes, desoldering braid, and copper clad boards.</t>
  </si>
  <si>
    <t>Founded in 1955, M.G. Chemicals is a manufacturer and wholesaler of chemical products for the electronics industry. </t>
  </si>
  <si>
    <t>Manufacturer (industrial &amp; consumer products)</t>
  </si>
  <si>
    <t>Super Duster 134</t>
  </si>
  <si>
    <t>https://www.mgchemicals.com/products/electronics-maintenance/air-dusters/electronics-duster/</t>
  </si>
  <si>
    <t>attempted EM, seems to have been rejected, 3/21/23</t>
  </si>
  <si>
    <t>Super Duster 152</t>
  </si>
  <si>
    <t>https://www.mgchemicals.com/products/electronics-maintenance/air-dusters/air-duster-can/</t>
  </si>
  <si>
    <t>St. Louis, MO</t>
  </si>
  <si>
    <t>https://lhbindustries.com/</t>
  </si>
  <si>
    <t>Skilcraft, contract manufacturing, filling &amp; packaging</t>
  </si>
  <si>
    <t>liquid and aerosol manufacturing and packaging</t>
  </si>
  <si>
    <t>Lighthouse for the Blind is a 501(c)3 non-profit organization headquartered in St. Louis, MO. Our mission is to provide employment opportunities and services to individuals who are legally blind. We operate two plants – a liquid and aerosol manufacturing plant and a packaging and kitting facility where we manufacture, fill, assemble and package over 300 commercial and government products.  Our diverse capabilities include manufacturing, contract filling, packaging, and kitting.</t>
  </si>
  <si>
    <t>Manufacturer (government &amp; commercial products)</t>
  </si>
  <si>
    <t>Skilcraft 152A POWER DUSTER</t>
  </si>
  <si>
    <t>https://store.lhbindustries.com/power-duster/152a-power-duster-0894------010?returnurl=%2fpower-duster%2f</t>
  </si>
  <si>
    <t>indefinite</t>
  </si>
  <si>
    <t>case of 12, indefinite shelf life per website description</t>
  </si>
  <si>
    <t>Skilcraft 152A POWER DUSTER - TWIN PACK</t>
  </si>
  <si>
    <t>https://store.lhbindustries.com/power-duster/152a-power-duster-twin-pack-0894------008?returnurl=%2fpower-duster%2f</t>
  </si>
  <si>
    <t>case with 12 units</t>
  </si>
  <si>
    <t>Skilcraft 152A POWER DUSTER - TRIPLE PACK</t>
  </si>
  <si>
    <t>https://store.lhbindustries.com/power-duster/152a-power-duster-triple-pack-0894------009?returnurl=%2fpower-duster%2f</t>
  </si>
  <si>
    <t>Skilcraft 134A POWER DUSTER II</t>
  </si>
  <si>
    <t>https://store.lhbindustries.com/power-duster/134a-power-duster-ii-0894------011?returnurl=%2fpower-duster%2f</t>
  </si>
  <si>
    <t>case of 12</t>
  </si>
  <si>
    <t>Pleasant Prairie, WI</t>
  </si>
  <si>
    <t>https://www.uline.com/</t>
  </si>
  <si>
    <t>Uline, Multitude of industrial suppliers</t>
  </si>
  <si>
    <t>shipping, packaging, and industrial supplies</t>
  </si>
  <si>
    <t>Our easy-to-use, 800+ page catalog contains over 40,000 packaging, shipping, industrial and janitorial products, ready to ship today. Uline brand products combine the best quality with the best value. Our buyers search worldwide for the finest products available at competitive prices.</t>
  </si>
  <si>
    <t>Distributor (industrial, shipping, and packaging products)</t>
  </si>
  <si>
    <t>Uline Air In a Can</t>
  </si>
  <si>
    <t>minimum of 2</t>
  </si>
  <si>
    <t>Rockford, IL</t>
  </si>
  <si>
    <t>http://www.gcelectronics.com/</t>
  </si>
  <si>
    <t>Airjet, Contract Manufacturer</t>
  </si>
  <si>
    <t>Custom manufacturer chemicals, cleaners &amp; dusters including aerosol dusters. Aerosol dusters are available with 12 oz. aerosol, dusting &amp; cleaning components, flow control trigger nozzles, ozone depletion chemicals &amp; anti-static formulations. Aerosol dusters are suitable for cleaning electronic equipment, computers, keyboards, type writers, fax machines &amp; audio/video equipment. RoHS compliant.</t>
  </si>
  <si>
    <t>GC Electronics has been the primary supplier of electronics to the electrical and electronic industry since 1930. In 1997, GC
upgraded its technology base to include the new environmental laws. GC has come up with a starting line-up of contact cleaners to
comply with these laws; Big Bath, and Big Bath ISO. Big Bath ISO is a new contact cleaner that is non-ozone depleting and can be
sold to anyone. Plus, it contains no CFC's or HCFCS and is safe on all plastics.
GC offers a complete line of chemicals for use by electronics, electrical and industrial users. In addition to offering the most up-todate
line of aerosols, GC also supplies hard-to-find non-aerosols. GC also offers a broad range of adhesives, heat sink compounds,
lubricants and conformal coatings.</t>
  </si>
  <si>
    <t>https://www.owler.com/company/gcelectronics</t>
  </si>
  <si>
    <t>Manufacturer (wholesale &amp; industrial products)</t>
  </si>
  <si>
    <t>Air Jet duster</t>
  </si>
  <si>
    <t>http://www.gcelectronics.com/order/catdisplay.asp?CatID=3</t>
  </si>
  <si>
    <t>5 years</t>
  </si>
  <si>
    <t>no pricing given - call customer service - anti-static formulation minimizes the risk of electrostatic damage to sensitive components</t>
  </si>
  <si>
    <t>Quarryville, PA</t>
  </si>
  <si>
    <t>https://www.stonersolutions.com/</t>
  </si>
  <si>
    <t>Electro Klene, Stoner</t>
  </si>
  <si>
    <t>Manufacturer of household and automotive cleaning products. Products include glass cleaners, stain removers, upholstery and carpet cleaners, waxes, degreasers, and lubricants.</t>
  </si>
  <si>
    <t>Pursuing a mission to help customers "save time, increase productivity, and improve the quality of their work". Stoner formulates more than 300 solutions that are packaged in aerosol cans and larger bulk-liquid containers. For example, Stoner is the largest supplier of anti-stick release agents for the plastic molding industry.
+ Stoner specialty lubricants are used to manufacture military fighter jet engines, submarine components, and parts for the NASA space shuttle.
+ Stoner electronic cleaners help maintain telecommunications equipment, computers, office equipment, and money handling machines.
Professional auto detailers, collectors, and enthusiasts use Stoner car care products to clean, shine, and protect their favorite vehicles, from Fords to Ferraris. Several of these, including a no-streak glass cleaner called Invisible Glass, have recently gained national distribution through retail auto parts stores as well as the internet.
Serving more than 6,000 manufacturers, service businesses, government agencies, and universities, Stoner supplies products across the United States and internationally through distributors as well as factory-direct.
All products originate from the company's world headquarters, a single location in the rolling hills of Pennsylvania's Amish country. "Although we ship products worldwide, our goal is to be geographically invisible to our customers"</t>
  </si>
  <si>
    <t>10-49</t>
  </si>
  <si>
    <t>10-25</t>
  </si>
  <si>
    <t>https://www.thomasnet.com/profile/00139101/stoner-inc.html?act=M&amp;cid=139101&amp;cov=NA&amp;heading=25131525&amp;searchpos=11</t>
  </si>
  <si>
    <t>GUST Spray Anyway 360 Duster</t>
  </si>
  <si>
    <t>https://www.criticalcleaning.com/products/product?Category=dusters&amp;Item=94201</t>
  </si>
  <si>
    <t>Compact Size GUST Easy Duster</t>
  </si>
  <si>
    <t>https://www.criticalcleaning.com/products/product?Category=dusters&amp;Item=94202</t>
  </si>
  <si>
    <t>Time Saving GUST Easy Duster</t>
  </si>
  <si>
    <t>https://www.criticalcleaning.com/products/product?Category=dusters&amp;Item=94203</t>
  </si>
  <si>
    <t>Compact Size GUST Premium Duster</t>
  </si>
  <si>
    <t>https://www.criticalcleaning.com/products/product?Category=dusters&amp;Item=94151</t>
  </si>
  <si>
    <t>Tall Size GUST Premium Duster</t>
  </si>
  <si>
    <t>https://www.criticalcleaning.com/products/product?Category=dusters&amp;Item=94153</t>
  </si>
  <si>
    <t>Unknown</t>
  </si>
  <si>
    <t>https://www.amazon.com/stores/page/F267880D-1848-4503-8922-5DB3AA06CD35?ingress=2&amp;visitId=c4fbb010-07eb-464e-ae02-690df4fe14c1&amp;ref_=ast_bln</t>
  </si>
  <si>
    <t>iDuster, Zinshine</t>
  </si>
  <si>
    <t>aerosol dusters and glass cleaners for Cleaning Professionals</t>
  </si>
  <si>
    <t>A Trusted Household Cleaning Tools Brand. Strict manufactuing process. State of the art facilities. Satisfactory pre-sale and after-sale service. MSDS, High Quality Guaranteed, ISO 9001 Certified</t>
  </si>
  <si>
    <t>Wholesaler (cleaning supplies)</t>
  </si>
  <si>
    <t>https://www.amazon.com/iDuster-Disposable-Compressed-Computer-Keyboard/dp/B0978YT2G8?ref_=ast_sto_dp&amp;th=1</t>
  </si>
  <si>
    <t>Bitterant added to help discourage inhalant abuse.</t>
  </si>
  <si>
    <t>no online presence except through online retailers, eg., Amazon</t>
  </si>
  <si>
    <t>iDuster Compressed Air Duster 2-Pack</t>
  </si>
  <si>
    <t>https://www.amazon.com/iDuster-Compressed-Duster-Disposable-Electronics/dp/B08H7YZ1YR?ref_=ast_sto_dp&amp;th=1&amp;psc=1</t>
  </si>
  <si>
    <t>iDuster Compressed Air Duster 3-Pack</t>
  </si>
  <si>
    <t>https://www.amazon.com/iDuster-Compressed-Disposable-Electronics-36-Pack/dp/B08H8C485N?ref_=ast_sto_dp</t>
  </si>
  <si>
    <t>iDuster Compressed Air Duster 4-Pack</t>
  </si>
  <si>
    <t>https://www.amazon.com/iDuster-Compressed-Duster-Disposable-Electronics/dp/B08H7ZHJ1C?ref_=ast_sto_dp&amp;th=1&amp;psc=1</t>
  </si>
  <si>
    <t>ACL Staticide, Inc.</t>
  </si>
  <si>
    <t>https://www.aclstaticide.com/</t>
  </si>
  <si>
    <t>ACL Staticide</t>
  </si>
  <si>
    <t>anti-static coatings, electrostatic discharge (ESD) shields, static control flooring, static control instruments-wearables, printed circuit board cleaners (incl., dusters), contamination control</t>
  </si>
  <si>
    <t>For more than 50 years, ACL, Inc. has been a trusted supplier to electronics manufacturers worldwide. Our specialized cleaning and static control products are used in diverse industries such as automotive, avionics, medical device, plastics, and telecommunications. The name Staticide® has become synonymous with quality, reliability, and cost-effective manufacturing solutions.</t>
  </si>
  <si>
    <t>Manufacturer (industrial products)</t>
  </si>
  <si>
    <t>ACL Turbo Blast Duster</t>
  </si>
  <si>
    <t>https://www.aclstaticide.com/products/acl-turbo-blast</t>
  </si>
  <si>
    <t>not stated</t>
  </si>
  <si>
    <t>no pricing given - request quote online after registering - case of 12 units</t>
  </si>
  <si>
    <t>Aervoe Industries, Inc.</t>
  </si>
  <si>
    <t>Gardenville, NV</t>
  </si>
  <si>
    <t>https://www.aervoe.com/</t>
  </si>
  <si>
    <t>Toolmates</t>
  </si>
  <si>
    <t>industrial, maintenance, construction, safety, traffic control, outdoor</t>
  </si>
  <si>
    <t>Aervoe serves industrial and commercial trade professionals with quality products they can trust — period. We pledge to help you maintain equipment, protect surfaces from corrosion, identify hazards, keep work spaces clean, mark underground utilities, identify trees to cut, and so much more</t>
  </si>
  <si>
    <t>Aervoe Industries ToolMates Dust Air 420</t>
  </si>
  <si>
    <t>for industrial use only - product is not shown on corporations website</t>
  </si>
  <si>
    <t xml:space="preserve">Albatross USA, Inc. </t>
  </si>
  <si>
    <t>Long Island City, NY</t>
  </si>
  <si>
    <t>https://albachem.com/</t>
  </si>
  <si>
    <t>AlbaChem</t>
  </si>
  <si>
    <t>industrial cleaning fluids for textile and related industries, household enthusiasts</t>
  </si>
  <si>
    <t>In 1898 Albatross began by selling cleaning fluid to garment manufacturers in New York City. 120 years later, we service every phase and facet of the textile and related industries throughout the world. Apparel Manufacturing, Embroidery, Upholstery, Screen Printing, Graphic Arts, HTV, DTG are but a few of the areas in which Albatross has expanded.
Producing chemical products that comply with today’s demanding health, safety and environmental restrictions that are cost and production effective is our trade mark. Research and foresight, knowing what will happen from regulatory and market trend standpoints has kept Albatross at the forefront of the industries we cater to. By working with our customers in true partnership our products will continue to evolve and improve.</t>
  </si>
  <si>
    <t>https://www.buzzfile.com/</t>
  </si>
  <si>
    <t>AlbaChem®BIG SHOT Duster Spray</t>
  </si>
  <si>
    <t>https://albachem.com/categories/industries/embroidery.html?page=3</t>
  </si>
  <si>
    <t>no pricing given - no way to purchase indicated - cases of 12</t>
  </si>
  <si>
    <t>Allsop, Inc.</t>
  </si>
  <si>
    <t>Bellingham, WA</t>
  </si>
  <si>
    <t>https://digitalinnovations.com/</t>
  </si>
  <si>
    <t>Digital Innovations, CleanDr, Allsop</t>
  </si>
  <si>
    <t>cleaning and repair, mobile accessories, PC accessories</t>
  </si>
  <si>
    <t>At Digital Innovations, we believe in breakthrough innovation and best-in-class solutions. We have a passion for creating industry-leading, affordable consumer electronics care and maintenance products and a broad range of quality computer peripherals. In September 2015, DI was acquired by Allsop, Inc, a 50 year old recognized brand in the consumer electronic and computer accessory industry. Allsop shares our spirit of innovation and desire to manufacture consumer electronics accessories that make daily life easier, more productive and more enjoyable.</t>
  </si>
  <si>
    <t>CleanDr Multi-Purpose Duster</t>
  </si>
  <si>
    <t>https://digitalinnovations.com/products/cleandr-multi-purpose-duster</t>
  </si>
  <si>
    <t>Bitterant additive to discourage inhalant abuse</t>
  </si>
  <si>
    <t>SP Industries, Inc.</t>
  </si>
  <si>
    <t>Warminster, PA</t>
  </si>
  <si>
    <t>https://www.belart.com/</t>
  </si>
  <si>
    <t>Ableware, SP Bel-Art, FTS, Genevac, Hotpack, Hull, i-Dositecno, VirTis, and Wilmad-LabGlass</t>
  </si>
  <si>
    <t>labware, glassware, pharma equipment, scientific equipment, freeze drying and lyophilizers, aseptic pharma, processing equipment, fill-finish</t>
  </si>
  <si>
    <t xml:space="preserve">SP Industries, Inc. (SP – Scientific Products), is a leading global provider of state-of-the-art fill-finish drug manufacturing solutions, laboratory equipment, research, pilot and production freeze dryers, laboratory supplies and specialty glassware. SP’s products support research and production across diverse end user markets including pharmaceutical, scientific, industrial, food and beverage, aeronautic, semiconductor and healthcare. Our flagship ‘SP’ brands Ableware, Bel-Art, FTS, Genevac, Hotpack, Hull, i-Dositecno, VirTis, and Wilmad-LabGlass offer best in class product solutions that make a difference in people’s lives and together represent over 500 years of experience, quality and innovation. </t>
  </si>
  <si>
    <t>https://rocketreach.co/</t>
  </si>
  <si>
    <t>Manufacturer (professional supplies)</t>
  </si>
  <si>
    <t>BLOW-HARD O.S. EXTRA DUST REMOVER</t>
  </si>
  <si>
    <t>https://www.belart.com/blow-hard-o-s-extra-dust-remover.html</t>
  </si>
  <si>
    <t>for laboratory equipment</t>
  </si>
  <si>
    <t xml:space="preserve">Belkin International, Inc. </t>
  </si>
  <si>
    <t>El Segundo, CA</t>
  </si>
  <si>
    <t>https://www.belkin.com/</t>
  </si>
  <si>
    <t>Belkin</t>
  </si>
  <si>
    <t>Accessories, chargers, docks &amp; hubs, screen protectors, audio, cables, adapters</t>
  </si>
  <si>
    <t>Today is where the future becomes reality, and that’s why we believe that every “today” should be extraordinary. People-centric design and an obsession with details are at the core of what we do at Belkin. We empower people to get more life out of every single day with our extensive range of products delivering power, protection, connectivity, audio and smart home solutions. From humble beginnings in a 1980s Southern California garage to celebrating 40 years as a market leader and innovator in 2023, our ethos has always been about connection. As a diverse, global technology company, Belkin is still inspired and driven by the connection between people and technology.</t>
  </si>
  <si>
    <t>Wholesaler (consumer products)</t>
  </si>
  <si>
    <t>Belkin Blaster</t>
  </si>
  <si>
    <t>https://www.walmart.com/ip/Belkin-Blaster-Cleaning-Duster-12-oz/17765287</t>
  </si>
  <si>
    <t>not listed on corporate website, listed on Amazon.com &amp; Walmart.com as NOT AVAILABLE, old pricing. Product images are dated 2005.</t>
  </si>
  <si>
    <t>CAIG Laboratories, Inc.</t>
  </si>
  <si>
    <t>Poway, CA</t>
  </si>
  <si>
    <t>https://caig.com/</t>
  </si>
  <si>
    <t>DeoxIT, DustAll, DustAll ECO</t>
  </si>
  <si>
    <t>cleaners, lubricants, enhancers, preservatives, and accessoires for electronic, electrical, and mechanical applications</t>
  </si>
  <si>
    <t xml:space="preserve"> CAIG has manufactured the highest quality electronic chemicals since 1956 for use worldwide as companies, including OEM’s, rely on CAIG’s products in their manufacturing process and service departments. 
To better serve you, CAIG now has Manufacturing and Warehousing in California, Texas and Pennsylvania</t>
  </si>
  <si>
    <t>DustALL, CCS-2007, 152a, 7 oz./198g</t>
  </si>
  <si>
    <t>https://caig.com/product/dustall-ccs-2007-152a-7-oz-198g/</t>
  </si>
  <si>
    <t>This product contains a bitterant to help discourage inhaant abuse</t>
  </si>
  <si>
    <t>DustALL, CCS-2005, 152a, 4.5 oz./127g</t>
  </si>
  <si>
    <t>https://caig.com/product/dustall-ccs-2005-152a-4-5-oz-127g/</t>
  </si>
  <si>
    <t>CAIG LABORATORIES CCS-2000 10 OZ. 152A DUST ALL DUSTER WITH BITTERENT (50 pieces)</t>
  </si>
  <si>
    <t>https://www.amazon.com/CAIG-LABORATORIES-CCS-2000-DUSTER-BITTERENT/dp/B011NLWQW4</t>
  </si>
  <si>
    <t>with bitterant</t>
  </si>
  <si>
    <t>not listed on corporate website, from Amazon.com. 50 pieces minimum</t>
  </si>
  <si>
    <t>Fastenal Industrial Supply</t>
  </si>
  <si>
    <t>Winona, MN</t>
  </si>
  <si>
    <t>https://www.fastenal.com/</t>
  </si>
  <si>
    <t>Clean Choice, Multitude of industrial suppliers</t>
  </si>
  <si>
    <t>fasteners, safety, janitorial and cleaning, tools and equipment, cutting tools and metalworking, material handling, lifting and rigging; abrasives, electrical, adhesives, sealants, and tape, pneumatics, plumbing, HVAC and refirgeration, hardware and building materials, lubricants, coolants, fluids, paint and paint supplies</t>
  </si>
  <si>
    <t>Fastenal is many things to many different customers, an expert consultant, a logistics company, a technology provider, and more generally a distributor of wide-ranging industrial and construction products. These aspects of service share a common foundation: great people, close to our customers.
Our service model centers on approximately 3,200 in-market locations (a combination of public branches and customer-specific onsites), each providing custom inventory and a dedicated sales team to support local customers. These locations are supported by our global distribution network, a closely-aligned supplier network, robust sourcing, quality and manufacturing resources, and multiple teams of subject matter experts and support personnel – all working toward Fastenal’s common goal of Growth Through Customer Service®.</t>
  </si>
  <si>
    <t>Distributor (industrial supplies)</t>
  </si>
  <si>
    <t>Clean Choice® Air Duster</t>
  </si>
  <si>
    <t>https://www.fastenal.com/product/details/0600966</t>
  </si>
  <si>
    <t>Zep Inc.</t>
  </si>
  <si>
    <t>Emerson, GA</t>
  </si>
  <si>
    <t>https://zep.com/</t>
  </si>
  <si>
    <t>Zep</t>
  </si>
  <si>
    <t>hand and skin care, transportation and auto care, air care, food &amp; beverage, drain and septic, cleaners, disinfectants, specialty, pest control, lubricants, tool &amp; equipment</t>
  </si>
  <si>
    <t>Zep is more than just another cleaning company. We are a passionate group who have been perfecting cleaning formulas for over 85 years with one purpose: Make the planet cleaner, safer, and more productive. Zep products are all formulated with a dedicated R&amp;D team who knows the science of cleaning everything safely and effectively, from a small stain on a carpet to some of the toughest messes on Earth. At Zep, we care about cleaning because that is all we do. Upgrade your clean and experience the Zep difference!</t>
  </si>
  <si>
    <t>Manufacturer (cleaning supplies and accessories)</t>
  </si>
  <si>
    <t>Zep Blow Off Forced Air Duster</t>
  </si>
  <si>
    <t>https://zep.com/products/blow-off-486201?_pos=1&amp;_psq=zep%20blow%20off&amp;_ss=e&amp;_v=1.0</t>
  </si>
  <si>
    <t>for industrial and business use only, prohibited in California</t>
  </si>
  <si>
    <t>Itasca, IL</t>
  </si>
  <si>
    <t>https://www.fellowes.com/row/en/pages/default.aspx</t>
  </si>
  <si>
    <t>Fellowes, Bankers Box, Aero Max, Optrix</t>
  </si>
  <si>
    <t>business machines, workplace solutions, storage and organization</t>
  </si>
  <si>
    <t>Fellowes is a global manufacturer and marketer of business machines, records storage and office accessories. All our products are designed and developed to enhance the quality, efficiency and productivity of the workplace.</t>
  </si>
  <si>
    <t>Manufacturer (office solutions)</t>
  </si>
  <si>
    <t>Fellowes Invertible Air Duster 360 degree use angle</t>
  </si>
  <si>
    <t>https://www.fellowes.com/row/en/products/pages/product-details.aspx?prod=FT-9974805&amp;cat=cat=WORKSPACE-MANAGEMENT&amp;subcat=TECHNOLOGY-CLEANING&amp;tercat=PRESSURISED-DUSTERS&amp;subcat={2}&amp;tercat={3}</t>
  </si>
  <si>
    <t>ozone friendly, flammable</t>
  </si>
  <si>
    <t>Fellowes Air Duster</t>
  </si>
  <si>
    <t>https://www.fellowes.com/row/en/products/pages/product-details.aspx?prod=FT-9977804&amp;cat=cat=WORKSPACE-MANAGEMENT&amp;subcat=TECHNOLOGY-CLEANING&amp;tercat=PRESSURISED-DUSTERS&amp;subcat={2}&amp;tercat={3}</t>
  </si>
  <si>
    <t>Hornady Manufacturing, Inc.</t>
  </si>
  <si>
    <t>Grand Island, NE</t>
  </si>
  <si>
    <t>https://www.hornady.com/</t>
  </si>
  <si>
    <t>One Shot Gun products</t>
  </si>
  <si>
    <t>ammunition, bullets, muzzleloading, reloading security</t>
  </si>
  <si>
    <t>Hornady Manufacturing has gone from a start-up in a small Grand Island former auto body shop to become the largest independently owned maker of bullets, ammunition, and tools in the world. That’s quite an accomplishment. It demonstrates that a great many things have been done right throughout the company’s history. It suggests as well that the future may prove just as promising.</t>
  </si>
  <si>
    <t>Manufacturer (gun care solutions)</t>
  </si>
  <si>
    <t>Hornady One Shot Canned Air</t>
  </si>
  <si>
    <t>https://www.hornady.com/reloading/case-care/lubes-and-cleaners/one-shot-cleaners</t>
  </si>
  <si>
    <t>Dusts reloading tables, removes metal shavings from your press, and aids in cleaning rifle and pistol actions. Contains no CFCs.</t>
  </si>
  <si>
    <t>Newark Electronics</t>
  </si>
  <si>
    <t>https://www.newark.com/</t>
  </si>
  <si>
    <t>Multicomp (private label)</t>
  </si>
  <si>
    <t>industrial and professional supply, electronic components</t>
  </si>
  <si>
    <t>Newark is a high-service distributor of technology products, services and solutions for electronic system design, maintenance and repair.</t>
  </si>
  <si>
    <t>Wholesale (electrics MRO)</t>
  </si>
  <si>
    <t>Multicomp Air Duster Aerosol</t>
  </si>
  <si>
    <t>https://www.newark.com/multicomp/spc12778/air-duster-aerosol-10oz/dp/78H4044?ICID=I-RP-STM7REC-0</t>
  </si>
  <si>
    <t>UK</t>
  </si>
  <si>
    <t>12 month warranty</t>
  </si>
  <si>
    <t>nonflammable</t>
  </si>
  <si>
    <t>NA Trading and Technology</t>
  </si>
  <si>
    <t>Bloomington, MN</t>
  </si>
  <si>
    <t>http://www.natrading.com/</t>
  </si>
  <si>
    <t>printer and copier office supplies</t>
  </si>
  <si>
    <t>NA Trading and Technology is a manufacturer and distributor of OEM-compatible, high-performance parts, and supplies for today's most popular copiers and multifunctional printers</t>
  </si>
  <si>
    <t>Distributor (printer and copier supplies)</t>
  </si>
  <si>
    <t>Premium Canned Air</t>
  </si>
  <si>
    <t>http://www.natrading.com/search/product?brn_brand_pk=47</t>
  </si>
  <si>
    <t>must register to view product, case of 12 only</t>
  </si>
  <si>
    <t>Noble Chemical, Inc.</t>
  </si>
  <si>
    <t>Lancaster, PA</t>
  </si>
  <si>
    <t>https://www.noblechemical.com/</t>
  </si>
  <si>
    <t>Dust-B-Gone</t>
  </si>
  <si>
    <t>hospitality, restaurant, healthcare cleaning supplies</t>
  </si>
  <si>
    <t>Noble Chemical brand supplies are a smart addition to any restaurant, hotel, or healthcare facility, and this handy cleaner will keep your floors looking good as new. Our selection of Noble Chemical products includes a variety of institutional and industrial supplies, like cleaning chemicals, insect control solutions, disinfectants, and other products, all of which are available at competitive prices. Plus, these chemicals come packaged in simple jugs and containers that are versatile enough for nearly any job in a business.</t>
  </si>
  <si>
    <t>Distributor (professional cleaning supplies)</t>
  </si>
  <si>
    <t>Dust-B-Gone Compressed Air Duster</t>
  </si>
  <si>
    <t>https://www.noblechemical.com/product/148DUSTBGONE/</t>
  </si>
  <si>
    <t>Propane/n-Butane (CAS No. 68476-86-8)</t>
  </si>
  <si>
    <t>Propane/n-Butane propellant. not sold directly, contact distributor, WebstaurantStore, The Restaurant Store</t>
  </si>
  <si>
    <t>https://www.nxttech.com/</t>
  </si>
  <si>
    <t>NXT</t>
  </si>
  <si>
    <t>connectiity and productivity products</t>
  </si>
  <si>
    <t>Tech products to keep your teams connected and productive, wherever work takes them — to the office, airport, kitchen table or couch.</t>
  </si>
  <si>
    <t>Retailer (electronics products)</t>
  </si>
  <si>
    <t>QuestSpecialty Corporation</t>
  </si>
  <si>
    <t>Brenham, TX</t>
  </si>
  <si>
    <t>https://www.questspecialty.com/index.html</t>
  </si>
  <si>
    <t>commercial &amp; industrial cleaning, disinfecting, housekeeping</t>
  </si>
  <si>
    <t>serving automotive, foodservice, janitorial, industrial, safety, restaurant, grounds maintenance industries</t>
  </si>
  <si>
    <t>https://www.questspecialty.com/products/2500-Dust-B-Gone-Air-Duster.html</t>
  </si>
  <si>
    <t>Office Supply Inc.</t>
  </si>
  <si>
    <t>Atlanta, GA</t>
  </si>
  <si>
    <t>https://www.businesssourceproducts.com/</t>
  </si>
  <si>
    <t>office supplies, facilities supplies, personal protective equipment, furniture, computer accessories and peripheals, printing supplies</t>
  </si>
  <si>
    <t>Office Supply Inc, a privately owned reseller of office supplies and furniture.</t>
  </si>
  <si>
    <t>Reseller of office supplies and furniture</t>
  </si>
  <si>
    <t>https://www.businesssourceproducts.com/business-source-power-duster-moisture-free-ozone-safe-each-multi/bsn24305/product103488.html</t>
  </si>
  <si>
    <t>Included bitterant discourages inhalant abuse to prevent improper use</t>
  </si>
  <si>
    <t>Wechem Engineered Chemistries, Inc.</t>
  </si>
  <si>
    <t>Harahan, LA</t>
  </si>
  <si>
    <t>https://wechem.com/</t>
  </si>
  <si>
    <t>Wechem</t>
  </si>
  <si>
    <t>adhesives, sealants, aerosols, carpet care, coatings, strippers, computer care, doedorants, disinfecants, drain/sewer solvents, dust control, equipment, floor care, hand &amp; body cleansers, herbicides, housekeeping, industrial, lubricants and conditioners, pesticides, solvent cleaners, vehicle care</t>
  </si>
  <si>
    <t>WECHEM, Inc. is a specialty chemical manufacturer based out of New Orleans, Louisiana. Owned by the Wisecarver family, WECHEM was started in 1972 by Earl Wisecarver, Sr. Today the company continues its family business tradition with a strong management presence from the Wisecarver family.
WECHEM has distribution capabilities throughout the United States, with a strong presence in the southern region. Local sales representation can be found throughout its core markets. Additionally, WECHEM, Inc. has a growing presence in the international marketplace.
Facility Capabilities
EPA Licensed Manufacturing Facility
High Capacity Blending Production of approximately 7,000 gallons per/shift
Fully Automated High-Speed Fill Line capable of 6,000 units/shift
In-house Research &amp; Development, as well as Quality Control &amp; Regulatory Departments</t>
  </si>
  <si>
    <t>Manufacturer (professional and industrial chemicals)</t>
  </si>
  <si>
    <t>Wechem Electronics Duster</t>
  </si>
  <si>
    <t>https://wechem.com/product/blast-aerosol/</t>
  </si>
  <si>
    <t>nonflammable - for professional or industrial use only - must register to request a quote or sample</t>
  </si>
  <si>
    <t>(All)</t>
  </si>
  <si>
    <t>Count of Supplier Name</t>
  </si>
  <si>
    <t>Column Labels</t>
  </si>
  <si>
    <t>Row Labels</t>
  </si>
  <si>
    <t>(blank)</t>
  </si>
  <si>
    <t>Grand Total</t>
  </si>
  <si>
    <t>Online Store Audit -  Product Substitutes</t>
  </si>
  <si>
    <t>Substitute Type</t>
  </si>
  <si>
    <t>Product description</t>
  </si>
  <si>
    <t>Product Features (blower, vacuum, accessories, etc.)</t>
  </si>
  <si>
    <t>Global Brand Owner (as available)</t>
  </si>
  <si>
    <t>Seller Price</t>
  </si>
  <si>
    <t>Product Specs 
(force of air (cfm)/ rpm/ battery size, etc.)</t>
  </si>
  <si>
    <t>Any Additional Comments</t>
  </si>
  <si>
    <t>NZACE</t>
  </si>
  <si>
    <t>Compressed Air Duster - Keyboard Cleaner for Office - Reusable no Canned Air Duster - Good Replacement for Compressed Air Can - Electric air Duster 91000RPM - Car Duster - Compressed Air 7600mAh</t>
  </si>
  <si>
    <t>https://www.amazon.com/Compressed-Air-Duster-Keyboard-Replacement/dp/B0BLJNXXWV/ref=sr_1_4?crid=TXZG6EJRA04N&amp;keywords=canned+air+duster&amp;qid=1677859388&amp;sprefix=canned+air+duster%2Caps%2C80&amp;sr=8-4</t>
  </si>
  <si>
    <t>Electric duster</t>
  </si>
  <si>
    <t>Compressed air duster - Eco-Friendly &amp; Energy-Efficient： Compared with disposable canned air or compressed air cans, it is more energy-efficient and environmentally, saving money, cordless air dusters electric is a one-time investment, you can have a permanent air duster electric.
Keyboard cleaner - Powerful deep cleaning： The wind power of the Cordless air duster Blowing force of 1.86-2.51OZ .continuously provide high-pressure air to remove dust, and Can produce super-strong airflow. Cleans debris and dust from any electronic device, handy in your home or office, or car.
Compressed air - Multi-use with various brush heads： Electric air blower can clean computer keyboard, laptop, camera, cleaning car, seat, blinds, etc. A thin and long nozzle makes it easier to clean corners or places where a hand cannot reach. Air dusters can even be used in products that need to be inflated, inflatable beds, lifeboats, etc.
Wireless air dusters - 3 Speed Modes Powerful Wind &amp; LED Lights： Air duster has 3-speed wind speeds --- Long press switch for 3 seconds can switch the device on &amp; off. A short press switch can switch to three wind speeds for different equipment cleaning. There are LED lights allowing you to easily clean up dark corners, bringing great convenience to your cleaning.
Air duster - USB Charging Design： Electric air duster battery protection design, Do not charge when the machine just finished using, the battery temperature is too high, please wait ten minutes to cool down before charging. -- We offer lifetime 7*24 hour technical support. This is by far the most powerful guarantee on the market.</t>
  </si>
  <si>
    <t>cordless blower with nozzle and brush accessories, 3-speeds, USB rechargeable, 3-LED lights</t>
  </si>
  <si>
    <t>91,000RPM; 7600mAh battery</t>
  </si>
  <si>
    <t>PeroBuno</t>
  </si>
  <si>
    <t>Compressed Air Duster &amp; Mini Vacuum Keyboard Cleaner 3-in-1, New Generation Canned Air Spray, Portable Electric Air Can, Cordless Blower Computer Cleaning Kit</t>
  </si>
  <si>
    <t>https://www.amazon.com/Compressed-Keyboard-Generation-Portable-Electric/dp/B098T5WMMK/ref=sr_1_6?crid=26N17J3N6HFHD&amp;keywords=CANNED+AIR+DUSTER&amp;qid=1677862383&amp;sprefix=canned+air+duster%2Caps%2C88&amp;sr=8-6</t>
  </si>
  <si>
    <t xml:space="preserve"> PeroBuno Electric Air Duster/Mini Vacuum Suitable for Cleaning Computer Tower
PeroBuno computer duster provides two cleaning ways for cleaning computer tower, air blowing and vacuuming. Put the mini brush on the one side of keyboard cleaner for brushing dust while vacuuming, then take the other side to blow away dust.
Blowing &amp; vacuuming at any angle
ABS safe material, nice gift for your friends
No cold injury, working as long as it has power
Durable tough quality, won't break in the shipping
Rechargeable battery save your money in the long run
Blowing away dust outside + sucking dust inside of electronics</t>
  </si>
  <si>
    <t>cordless blower and vacuum with nozzle and brush accessories, USB rechargeable</t>
  </si>
  <si>
    <t>6000mAh Battery, 3hr charge/30 mins runtime</t>
  </si>
  <si>
    <t>Scoky</t>
  </si>
  <si>
    <t>7800mAh and 50000RPM Compressed Air Duster for Computers with Cleaning Kit, Electric Air Duster for PC, Portable Air Blower for Cleaning Dust, Hairs, Crumbs, Scraps for Laptop, Computer, Keyboard</t>
  </si>
  <si>
    <t>https://www.amazon.com/50000RPM-Compressed-Duster-Computers-Cleaning/dp/B0BPGXH9X8/ref=sr_1_9?crid=26N17J3N6HFHD&amp;keywords=CANNED+AIR+DUSTER&amp;qid=1677862383&amp;sprefix=canned+air+duster%2Caps%2C88&amp;sr=8-9</t>
  </si>
  <si>
    <t xml:space="preserve">Want a versatile home utility gadget? This compressed air duster for computers is a good choice.
An electric air duster blower can be used for any complex job that requires cleaning electronics, compressed air duster for computers is not just a duster, it is equipped with 5 types of nozzles, portable air blower can also help you in kayaking, swimming rings, parties balloons, and inflatables.
Instructions:
1. Press and hold for 3 seconds to start the machine. The default gear is the first.
2. Press the switch button in sequence to increase the wind speed of the compressed air duster for computer.
3. No matter which gear is in, press and hold for 3 seconds to turn it off.
Features:
1. The electric dust for pc adopts a physical dust removal design, which will not cause any harm to your body and is safer.
2. The compressed air duster re-use can after charging, which is more comfortable/beneficial than constantly buying canned air, you can save money.
3. Electric air duster wide available in every hidden and cramped place you can't reach, such as your computer keyboard, laptop, camera, air conditioner, windows, electronics, etc. can use a compressed air duster for computer, to clean dust, dirt, hair, and debris is easier than ever.
4. The compressed air duster for computer lighting design can be used to provide an optimistic view in dark places or at night when cleaning electronic equipment such as computer cases.
Additional accessories:
1* Compressed air duster
1* Cleaning mud
1* Crumb clip
1* Manual
1* USB charging cable
5* Nozzles
6* Brushes
</t>
  </si>
  <si>
    <t>cordless blower with nozzle and brush accessories, 3-speeds, USB rechargeable, 1-LED light</t>
  </si>
  <si>
    <t>25,000/35,000/50,000RPM; 7800mAh Battery 20-35 mins runtime</t>
  </si>
  <si>
    <t>Mudhen</t>
  </si>
  <si>
    <t>Compressed Air Duster 91000RPM Keyboard Cleaner for Office, Good Replacement for Compressed Air Can, Electric Air Duster, Cordless Air Duster for Computer Keyboard Car</t>
  </si>
  <si>
    <t>https://www.amazon.com/Compressed-91000RPM-Keyboard-Replacement-Electric/dp/B0BP6C7HHH/ref=sr_1_8?crid=26N17J3N6HFHD&amp;keywords=CANNED%2BAIR%2BDUSTER&amp;qid=1677862383&amp;sprefix=canned%2Bair%2Bduster%2Caps%2C88&amp;sr=8-8&amp;th=1</t>
  </si>
  <si>
    <t>Are you still troubled by the constant purchase of air cans? Are you still worried about cleaning the dust?
Compressed air duster can solve this trouble for you.
Why choose our air duster compressed air?
Powerful Deep Cleaning: 3 adjustable speed, wind speed up to 91000 RPM—enough for deep cleaning of the microscopic dust.
Say Goodbye to Compressed Air: Can be reused, it is more economical than buying canned air continuously, more energy-saving and environmentally friendly, you can have a permanent electric duster.
5 Different Nozzles and 3 Brushes: Meet all your dust removal needs, makes it easier to clean corners or places your hands can't reach.
Rechargeable and Portable: Upgraded 7600mAH battery, longer battery life and more powerful. Cordless air duster is light in weight, small in size, saves space, and is easy to carry.
LED Light: electric air blower designed with a led light can make you convenient to clean in dark places or at night.</t>
  </si>
  <si>
    <t>guangzhoukeoushangmaoyouxiangongsi</t>
  </si>
  <si>
    <t>51,000/71,000/91,000RPM; up to 40min runtime</t>
  </si>
  <si>
    <t>Compressed Air Duster, Keyboard Cleaner, 3-in-1 Mini Vacuum, 35000 RPM Electric Canned Air Kit, Cordless Air Can for Computer Desk Electronics Dust Cleaning, Air Blower with Rechargeable Battery</t>
  </si>
  <si>
    <t>https://www.amazon.com/Compressed-Keyboard-Electric-Electronics-Rechargeable/dp/B09JNV2NGF/ref=sr_1_10?crid=26N17J3N6HFHD&amp;keywords=CANNED%2BAIR%2BDUSTER&amp;qid=1677862383&amp;sprefix=canned%2Bair%2Bduster%2Caps%2C88&amp;sr=8-10&amp;th=1</t>
  </si>
  <si>
    <t>PeroBuno Electric Air Duster/Mini Vacuum Suitable for Cleaning Computer Tower
PeroBuno computer duster provides two cleaning ways for cleaning computer tower, air blowing and vacuuming. Put the mini brush on one side of keyboard cleaner for brushing dust while vacuuming, then the other side for air blowing and there also has two blowing nozzles allow you to try. Whatever which cleaning ways you choose, PeroBuno electric air duster’s built-in high power super motor can suck up debris or blow away the dust from computer tower’s surface easily.
Electric Air duster+Vacuum cleaner+Vacuum sealer 3-in-1
Blowing away dust outside + sucking dust inside of electronics</t>
  </si>
  <si>
    <t>6000Pa suction power; 6000mAh Battery, 30 mins runtime</t>
  </si>
  <si>
    <t>at least 5000 times of use</t>
  </si>
  <si>
    <t>Comobelief</t>
  </si>
  <si>
    <t>Compressed-air-Duster-100000RPM-Keyboard-Cleaner - Good Replace Compressed air can - Reusable no Canned air Duster - car Duster - pc Duster Electric air Duster - Compressed air for Computer 7600mAh</t>
  </si>
  <si>
    <t>https://www.amazon.com/Compressed-air-Duster-100000RPM-Keyboard-Cleaner-Compressed-Reusable-Electric-Computer/dp/B0B867L89R/ref=sr_1_13?crid=26N17J3N6HFHD&amp;keywords=CANNED+AIR+DUSTER&amp;qid=1677862383&amp;sprefix=canned+air+duster%2Caps%2C88&amp;sr=8-13</t>
  </si>
  <si>
    <t>Compressed air duster【Wind Powerful with 3 Speed Modes】air duster has 3 speed wind speeds --- Long press switch for 3 seconds can switch the device on &amp; off. Short press switch can switch to three wind speeds for different equipment cleaning, so that dust has nowhere to stay.Cleaning will become a enjoy.
air dusters【LED Lights &amp; Eco-Friendly &amp; Energy-Efficient】Alternative to canned air Compressed Air can be recharged and used repeatedly. There are LED lights allowing you to easily clean up dark corners, bringing great convenience to your cleaning. No liquid or ice formation occurs during cleaning. It protects your electronics from liquids, so air dusters is Eco-Friendly &amp; Energy-Efficient.
Keyboard Cleaner【Powerful deep cleaning】Air duster max speed is 100000RPM, Blowing force 1.86-2.51OZ and can produce super-strong airflow, Cleans debris and dust from any electronic device.Strong wind speed, easy cleaning, is a good assistant for cleaning after your house decoration.Less energy consumption, longer life and noise relief while maintaining strong power.
Compressed air duster【Multi-use &amp; Easy to Carry】You can have【 5 】nozzles, 【3】 brushes for multi-scene cleaning.Thin and long nozzle makes it easier to clean corners or place where hand cannot reach.Multi-use to lots of places.Suitable for dust removal of computer cases, keyboards, cars, fans, lily windows, etc.The multifunctional nozzle is used to inflate swimming rings, yoga balls, air mattresses, etc.Use the brushs for better cleaning.
Air duster【USB charging design】Type-c charging is very convenient.【TIP】: electric air duster battery protection design, Do not charge when the machine just finished using, the battery temperature is too high, please wait ten minutes to cool down before charging. -- If you have any questions about the use of the product, please contact us, we will solve it for you within 24 hours.</t>
  </si>
  <si>
    <t>cordless blower with nozzle and brush accessories, 3-speeds, USB rechargeable, LED lights</t>
  </si>
  <si>
    <t>1.86-2.51oz blowing force; 51,000/71,000/100,000RPM; up to 40 mins runtime</t>
  </si>
  <si>
    <t>Dorobeen</t>
  </si>
  <si>
    <t>DOROBEEN Compressed Air Duster, Rechargerable Electric Air Duster, Canned Air Duster for Computers, Brushless DC Motor, 8000mAh Battery Portable Cordless Compressed Air for Keyboard Cleaning</t>
  </si>
  <si>
    <t>https://www.amazon.com/DOROBEEN-Compressed-Rechargerable-Computers-Brushless/dp/B0BC9VFVTM/ref=sr_1_16?crid=26N17J3N6HFHD&amp;keywords=CANNED+AIR+DUSTER&amp;qid=1677862383&amp;sprefix=canned+air+duster%2Caps%2C88&amp;sr=8-16</t>
  </si>
  <si>
    <t>Dorobeen only uses a brushless DC motor.
Why is Dorobeen's air duster so popular?
Dorobeen has sold more than 1 million air dusters worldwide in the past 10 years.
So what makes our products stand out?
Our engineers are paranoid. They have been working hard to upgrade and optimize products.
Excellent product quality and strong wind power. It is the significant difference between Dorobeen and other brands.
We respect consumers and will never exaggerate the mechanical parameters of our products. To achieve the purpose of deceiving the purchase.</t>
  </si>
  <si>
    <t>cordless blower with nozzle and brush accessories, 2-speeds, USB rechargeable</t>
  </si>
  <si>
    <t>AT</t>
  </si>
  <si>
    <t>78mph airflow; 8000mAh Battery, 30 mins runtime</t>
  </si>
  <si>
    <t>Melaudi</t>
  </si>
  <si>
    <t>Compressed Air Duster, 3 Speeds Cordless Electric Air Duster with LED Light for Computer Keyboard Cleaning, Enhanced 100000 RPM Air Blower, 6000mAh Rechargeable Battery, New Generation Canned Airs</t>
  </si>
  <si>
    <t>https://www.amazon.com/Compressed-Cordless-Electric-Rechargeable-Generation/dp/B0B77L5HNP/ref=sr_1_19?crid=26N17J3N6HFHD&amp;keywords=CANNED+AIR+DUSTER&amp;qid=1677866789&amp;sprefix=canned+air+duster%2Caps%2C88&amp;sr=8-19</t>
  </si>
  <si>
    <t>MELAUDI works in Tools &amp; Home Improvement for over than 10 years, what we want is to keep housework not a duty, but a breeze.
Our MELAUDI air duster uses an upgraded 3-speeds motor for more smart, more efficient operation and more blowing power. At the same time, we also have developed smart Electric Spin Scrubber, rechargeable Spin Scrub Brush, many Household Cleaning Tools products.</t>
  </si>
  <si>
    <t>80,000/90,000/100,000RPM; 6000mAh Battery, up to 120mins runtime</t>
  </si>
  <si>
    <t>Bhndoing</t>
  </si>
  <si>
    <t>BHNDOING Compressed Air Duster, Upgraded Version Air Duster for Computers Cleaning with LED and 3-Speed Adjustment Mode, Powerful 40000 RPM, 6000mAh Rechargeable, Replaces Compressed Air Cans</t>
  </si>
  <si>
    <t>https://www.amazon.com/BHNDOING-Compressed-Computers-Adjustment-Rechargeable/dp/B09V19DK58/ref=sr_1_18?crid=26N17J3N6HFHD&amp;keywords=CANNED+AIR+DUSTER&amp;qid=1677866789&amp;sprefix=canned+air+duster%2Caps%2C88&amp;sr=8-18</t>
  </si>
  <si>
    <t>Why choose BHNDOING Cordless Air Duster?
BHNDOING electric air duster is small and light, easy to use and easy to carry, convenient and store. It weighs only 1 pound but has powerful power. The maximum speed of the air duster can reach 40000RPM. It is equipped with nozzles and cleaning brushes. It helps to remove the smallest dust particles in high-precision instruments in the world, in every narrow you can't reach. And the corner places have wide availability. Examples include furniture, windows, air conditioners, car corners, sofas, pet hair, printed circuit boards, computers, laptops, and keyboards.</t>
  </si>
  <si>
    <t>cordless blower with nozzle and brush accessories, 3-speeds, USB rechargeable, LCD display</t>
  </si>
  <si>
    <t>13-17M/S, 40,000RPM, 6000mAh Battery; 3hr charge, 30 mins runtime</t>
  </si>
  <si>
    <t>Sin Shine</t>
  </si>
  <si>
    <t>SIN SHINE - Compressed Air 3.0- Multi-Use Electric Air Duster for Cleaning Dust, Hairs, Crumbs, Scraps for Laptop, Computer, Replaces Compressed Air Cans (AD01-Black)</t>
  </si>
  <si>
    <t>https://www.amazon.com/SIN-SHINE-Compressed-Electric-AD01-Black/dp/B083LNC6NR/ref=sr_1_24?crid=26N17J3N6HFHD&amp;keywords=CANNED+AIR+DUSTER&amp;qid=1677866789&amp;sprefix=canned+air+duster%2Caps%2C88&amp;sr=8-24</t>
  </si>
  <si>
    <t>Multi-use – Our SIN SHINE electric air blower can be used for any of your expensive electronic devices, such as your computer keyboard, laptop, copy machine, medical equipment, camera, model vehicles, and blinds etc.
Alternative to Compressed Air – Inexpensive and nontoxic .you can save money,gas,water and protect the environment. This is a onetime investment so you will never need to buy canned air ever again.you can own a SINSHINE Electric Air Duster
Powerful and effective - Our dust blower can blow at 27m/s and 67.5MPH immediately and continuously provide high-pressure air to remove dust, debris and dust from any electronic equipment in the home or office. At the same time it has strong light irradiation-easy to point to the clean area.
Handy Design &amp; Simple Operation – having an extra-long 10-foot cord and with a weight of only 1.9 pounds.With a momentary switch to hold and press for power, It automatically turns off when button is released
Satisfaction guaranteed – Buying on Amazon is a easy job that you can do it without any worry of the product quality and after-sales services. If there is anything that you are not satisfied with, We will refund or replace without any questions.</t>
  </si>
  <si>
    <t>corded blower with nozzle and brush accessories</t>
  </si>
  <si>
    <t>27M/S, 67.5mph instantaneous</t>
  </si>
  <si>
    <t>10 foot power cord, 1.9 pounds</t>
  </si>
  <si>
    <t>TGBOX</t>
  </si>
  <si>
    <t>TGBOX Electronic Compressed Air Duster 91000RPM, 3 Speeds Powerful Cordless Air Duster,Portable Air Blower for Cleaning Computer Keyboard PC, Orange</t>
  </si>
  <si>
    <t>https://www.amazon.com/TGBOX-Electronic-Compressed-91000RPM-Orange/dp/B0BHSHPFXT/ref=sr_1_26?crid=26N17J3N6HFHD&amp;keywords=CANNED+AIR+DUSTER&amp;qid=1677866789&amp;sprefix=canned+air+duster%2Caps%2C88&amp;sr=8-26</t>
  </si>
  <si>
    <t>POWERFUL DEEP CLEANING:The air duster has a maximum speed of 91000 RPM, which generates a super strong airflow to clean de dust on electronic devices. It is a good assistant for your house cleaning.
ALTERNATIVE TO COMPRESSED AIR:Upgraded compressed air, can replace canned air, rechargeable and usable, cordless air dust collector is a one-time investment, saving you money.
RECHARGEABLE ELECTRIC DUST COLLECTOR:We are equipped with Type-c fast charging port, charging takes only 3h, can be used continuously for 15-30 minutes.Tips:1.Red light blinking means it is charging 2.C to C charging cable, does not work.3.It takes 10 minutes to recharge after use.
EASY OPERATION WITH UNIQUE DESIGN:Air duster has 3 air speeds - long press for 3 seconds to turn on the device. Short press the switch to switch the air speed.But the electric air duster cannot work while charging.
ELECTRONIC AIR DUSTER WITH VARIOUS NOZZLES:Cordless air dusters including various nozzles are light weight and small in size. Different cleaning places, change the right accessories, cleaning is easier!</t>
  </si>
  <si>
    <t>51,000/71,000/91,000RPM; 6000mAh Battery, 3 hr charge, 15-30 mins runtime</t>
  </si>
  <si>
    <t>Empanar</t>
  </si>
  <si>
    <t>Compressed-Air-Duster, 110000RPM Air Duster &amp; Vacuum Cleaner 2 in 1- Keyboard Cleaner, No Canned air Dusters - Electric Air Duster - Replaces Compressed Air Cans - Vacuum Cleaner for pc,Black+Golden</t>
  </si>
  <si>
    <t>https://www.amazon.com/Compressed-Air-Duster-110000RPM-Cleaner-Keyboard-Dusters/dp/B0BRSHXRG4/ref=sr_1_36?crid=26N17J3N6HFHD&amp;keywords=CANNED+AIR+DUSTER&amp;qid=1677871156&amp;sprefix=canned+air+duster%2Caps%2C88&amp;sr=8-36</t>
  </si>
  <si>
    <t>3-Speed Powerful Wind and Easy Controls - Our air duster offers 3 wind speed options, allowing you to easily adjust the power for different cleaning needs. With a simple short press switch, you can select the optimal speed for your device or equipment. Long-press the switch for 3 seconds to power on and off the device. This makes cleaning a breeze and ensures that dust has nowhere to hide.
Say Goodbye to Canned Air - Switch to our eco-friendly and energy-efficient air dusters with LED lights. With the ability to be recharged and used repeatedly, our compressed air dusters protect your electronics from liquids and avoid liquid or ice formation during cleaning. The LED lights make it easy to clean dark corners, bringing great convenience to your cleaning experience.
Powerful Deep Cleaning - Effortlessly tackle tough cleaning tasks with our Keyboard Cleaner's powerful deep cleaning performance. With a max speed of 110000RPM and a blowing force of 1.89-2.54OZ, this air duster produces a super-strong airflow that can easily clean debris and dust from any electronic device. Experience the benefits of a high-performance cleaner without the noise or energy consumption - enjoy a longer life and noise relief while maintaining strong power.
Ultimate all-in-one Cleaning Solution - Our product includes 7 different nozzles and an extension hose, allowing you to clean a variety of surfaces and hard-to-reach areas with ease. The air blower and vacuum mode are versatile and can be used on multiple surfaces, such as computer keyboards, cameras, air conditioners, sofas, windows, car interiors, plants, and more. Innovative cleaning assistant also has the ability to inflate swimming rings, air beds, and other inflatable products.
Convenient USB Charging - Our electric air duster features a Type-C charging port for easy and convenient charging. Please note that to protect the battery, it's recommended not to charge the device immediately after use when the battery temperature is too high. Experience the ultimate cleaning solution today with our all-in-one cleaning assistant. Order now and discover the difference it can make in your life or work!</t>
  </si>
  <si>
    <t>1.89-2.54OZ blowing force; 110,000RPM; 6000mAh Battery, 12.5kPa (max)</t>
  </si>
  <si>
    <t>washable HEPA filter</t>
  </si>
  <si>
    <t>Cudmor</t>
  </si>
  <si>
    <t>Cudmor Compressed Air Duster and Vacuum 2 in 1,100000RPM Cordless Electric Air Duster,No Canned Air Duster,Good Replacement for Reusable Compressed Air Can,Air Duster for Computer/PC/Keyboard,8000mAh</t>
  </si>
  <si>
    <t>https://www.amazon.com/Cudmor-Compressed-Air-Duster-Replacement/dp/B0BQQHS9C8/ref=sr_1_37?crid=26N17J3N6HFHD&amp;keywords=CANNED+AIR+DUSTER&amp;qid=1677871156&amp;sprefix=canned+air+duster%2Caps%2C88&amp;sr=8-37</t>
  </si>
  <si>
    <t>🌀【compressed air duster and Vacuum 2 in 1】- Upgraded compressed air duster and Vacuum 2 in 1,our air duster adopters the most advanced motor and high-quality material PC.It's motor allows the maximum speed to reach 100000RPM.Complete accessories(14 accessories).Built in advanced batteries, save 30% charging time and longer usage time.
🌀【Eco-Friendly &amp; Energy-Efficient】- Alternative to canned air Compressed Air can be recharged and used repeatedly. There are LED lights allowing you to easily clean up dark corners, bringing great convenience to your cleaning.It is more energy-efficient and environmentally than constantly buying canned air.You can reuse the compressed air duster.
🌀【Multipurpose】- Keyboard cleaner can cleaning computer keyboards,laptops,cars, seats, and pet hair crumb etc.It can also be used as a vacuum cleaner to remove dust or pet hair to avoid shooting that kind of stuff into the air.Less energy consumption, longer life and noise relief while maintaining strong power.
🌀【Wind Powerful】- Cordless air duster max speed is 100000RPM,can produce super-strong airflow,strong wind speed, easy cleaning.Electric air Duster has 3 speed wind speeds.Long press switch for 3 seconds can switch the device on &amp; off. Short press switch can switch to three wind speeds for different equipment cleaning, so that dust has nowhere to stay.
🌀【Multiple protection】- Compressed air dusters battery protection design,over voltage protection, over current protection, over discharge protection, short circuit protection, battery reverse connection protection,etc.Note:Do not block the air inlet when blowing dust.Do not block the air outlet when vacuuming.Please install a filter when using the vacuuming function.</t>
  </si>
  <si>
    <t>100,000RPM; 8000mAh Battery; save 30% charge time; 40 mins runtime</t>
  </si>
  <si>
    <t>Please install a filter when using the vacuuming function.</t>
  </si>
  <si>
    <t>Protti</t>
  </si>
  <si>
    <t>Compressed Air Duster, Keyboard Cleaner for Offce, Powerful Air Blower and Portable Vacuum Cleaner 2-in-1 for Car, Cordless Mini Vacuum 6000mAh Rechargeable for Home Pet</t>
  </si>
  <si>
    <t>https://www.amazon.com/Compressed-Keyboard-Powerful-Portable-Rechargeable/dp/B0BDL331P4/ref=sr_1_63?crid=26N17J3N6HFHD&amp;keywords=CANNED+AIR+DUSTER&amp;qid=1677872758&amp;sprefix=canned+air+duster%2Caps%2C88&amp;sr=8-63</t>
  </si>
  <si>
    <t>Compressed air duster Wind Powerful with 3 Speed Mode air duster has 3 speed wind speeds --- Long press switch for 3 seconds can switch the device on &amp; off. Short press switch can switch to three wind speeds for different equipment cleaning, so that dust has nowhere to stay.Cleaning will become a enjoy.</t>
  </si>
  <si>
    <t>cordless blower and vacuum with nozzle and brush accessories, 3-speeds, USB rechargeable, LED lights</t>
  </si>
  <si>
    <t>7000Pa suction power; 30,000-50,000RPM stepless, 6000mAh Battery up to 120mins runtime</t>
  </si>
  <si>
    <t>VTVTKK</t>
  </si>
  <si>
    <t>VTVTKK Compressed Air, 250W/600W Super Power Electric Air Duster, Multi-Use Dust Blower Computer Duster, for Cleaner Keyboard, Dust, Hairs, Crumbs, Tower Fans, Printer, Replaces Compressed Air Cans</t>
  </si>
  <si>
    <t>https://www.amazon.com/VTVTKK-Compressed-Electric-Multi-Use-Computer/dp/B0BQRJTMZN/ref=sr_1_64?crid=26N17J3N6HFHD&amp;keywords=CANNED+AIR+DUSTER&amp;qid=1677872758&amp;sprefix=canned+air+duster%2Caps%2C88&amp;sr=8-64</t>
  </si>
  <si>
    <t>✔【Multi-Use 】VTVTKK electric air blower Not only suitable for any of your expensive electronic devices, such as your computer keyboard, laptop, copy machine, medical equipment, camera, model vehicles, blinds, But also can be used as a massive duster for home or kitchen cleaning. (Need to connect the power supply when using)
✔【Two Speeds Adjustable】There are two gears to adjust the speeds, which you can adjust the gear speed according to your use needs, blower powerful 250~600 wattdust, can blow at 7m/s-18m/s and motor speed 22000RPM-35000RPM, motor for long-term use.
✔【Environment Friendly】Alternative to Compressed Air you can save money, This is a onetime investment so you will never need to buy canned air ever again, Adoptering the physical dust removal design, doesn't contain any chemical agents, the air duster electric just blows the air and won't cause any damage, protecting the environment.
✔【Multiple Accessories &amp; Delicate Package】In order to meet different dust removal needs, we equipped this electric duster with 8 different nozzles and 1 Black accessory packaging bag.（The black bag can be used to store 8 different nozzles） Meanwhile, our package design is delicate, can be as a gift for your family or friends.
✔【Lightweight &amp; Simple Operation】Different from other big compressed air, our electric Air duster is smaller, lightweight, only 2.2 pounds, Extra-long 10ft cord and unique handheld design allow you to maneuver around easily, let you is more convenient and easy to use. The filter at the bottom of the air inlet can be cleaned, replaced and reused, protecting the motor from dust and debris.</t>
  </si>
  <si>
    <t>corded blower with nozzle and brush accessories, 2-speeds</t>
  </si>
  <si>
    <t>250W/600W  blows 7M/S-18M/S at 22,000/35,000RPM</t>
  </si>
  <si>
    <t>10 foot power cord, 2.2 pounds</t>
  </si>
  <si>
    <t>XPOWER</t>
  </si>
  <si>
    <t>XPOWER - Cyber Duster Multipurpose Electric Duster and Air Blower</t>
  </si>
  <si>
    <t>https://www.bestbuy.com/site/xpower-cyber-duster-multipurpose-electric-duster-and-air-blower/6492567.p?skuId=6492567</t>
  </si>
  <si>
    <t>The XPOWER A-2S Cyber Duster in Black is a multipurpose electric duster and air blower that packs a great deal of power in a lightweight, compact package. This version is not only quieter at low-speed setting, but also offers an improvement in security on nozzle attachments. Unleashing over 500 watts of power, the XPOWER A-2S Cyber Duster is designed for frequent and heavy-duty use in corporate, IT, and home environments. This tool not only replaces canned air dusters, it also provides you the versatility to dust, pump air, and dry with 3 unique secure, screw-on nozzle attachments. Powered by electricity, the ecofriendly A-2S Cyber Duster eliminates dangerous fluorocarbons and other deadly propellants produced by compressed gas dusters, as well as saves you money on canned air over its lifetime. The XPOWER A-2S is only for use in the U.S. or countries with 115-volt to 120-volt/60 Hz power standards.</t>
  </si>
  <si>
    <t>corded blower with nozzle and brush attachments, 2-speeds</t>
  </si>
  <si>
    <t>500W of power</t>
  </si>
  <si>
    <t>MetroVac</t>
  </si>
  <si>
    <t>METROVAC Computer/Electronics Duster/Blower: 2.7 lb Net Wt</t>
  </si>
  <si>
    <t>https://www.grainger.com/product/METROVAC-Computer-Electronics-Duster-5NJJ4</t>
  </si>
  <si>
    <t>Net Weight2.7 lbStandardsULIncludes4-Piece Micro Cleaning Tool Kit.; 7/8 in Air Concentrator; Air FlareProduct TypeComputer/Electronics Duster/BlowerUNSPSC47121602Country of OriginUSA (subject to change)</t>
  </si>
  <si>
    <t>corded blower with nozzle and brush attachments</t>
  </si>
  <si>
    <t>none given</t>
  </si>
  <si>
    <t>2.7 pounds</t>
  </si>
  <si>
    <t>C2 Hurricane</t>
  </si>
  <si>
    <t>CANLESS AIR SYSTEM Canless Air System: 18.2 oz Size, 18.2 oz Net Wt</t>
  </si>
  <si>
    <t>https://www.grainger.com/product/CANLESS-AIR-SYSTEM-Canless-Air-System-18-2-oz-36P713</t>
  </si>
  <si>
    <t>Recommended ForClean Computers, Keyboards, Servers, Sensitive Electronic Equipment, Camera Lenses and Mirrors, High End Medical Equipment, Displays in Retail Stores, IT DepartmentsNet Weight18.2 ozSize18.2 ozIncludesStraws and ChargerProduct TypeCanless Air SystemUNSPSC47121801Country of OriginUSA (subject to change)</t>
  </si>
  <si>
    <t>cordless blower with straw tubes and charger</t>
  </si>
  <si>
    <t>18.2 oz</t>
  </si>
  <si>
    <t>XPOWER® A-2 Airrow Pro Green .75 Peak HP Duster &amp; Air Pump</t>
  </si>
  <si>
    <t>https://www.menards.com/main/tools/wet-dry-vacuums-accessories/xpower-reg-a-2-airrow-pro-green-75-peak-hp-duster-air-pump/a-2g/p-1444447936572-c-10092.htm?tid=5f01f3a9-f419-41f6-b6a3-e51ead9099a5&amp;ipos=4&amp;exp=false</t>
  </si>
  <si>
    <t>More than just a replacement to your canned air dusters, the XPOWER® Airrow Pro gives you the power and flexibility to dust, pump air, and dry a variety of surfaces. Unleash over 500 watts of power to blast away dust from window blinds, keyboards and electronics, underneath appliances, and so much more. By replacing your canned air with the Airrow Pro you can feel confident about not only eliminating the cost of disposable canned air dusters, but about freeing your home/office of toxic inhalants as well. Powered only by electricity, the Airrow Pro is completely free of dangerous fluorocarbons and other deadly inhalants/propellants.</t>
  </si>
  <si>
    <t>90 cfm airflow; 500W 3/4HP motor</t>
  </si>
  <si>
    <t>10 foot cord, 2.3 pounds</t>
  </si>
  <si>
    <t>Gemdeck</t>
  </si>
  <si>
    <t>Gemdeck Compressed air Duster, Keyboard Cleaner for Office, Electric air Duster</t>
  </si>
  <si>
    <t>https://www.newegg.com/p/2UW-04BT-00001?Item=9SIAUJ5JJJ3792&amp;cm_sp=SP-_-1796095-_-Pers_ProductAlsoView+-_-4-_-9SIAUJ5JJJ3792-_-2UW-01H7-00004-_--_-1</t>
  </si>
  <si>
    <t>Eco-Friendly &amp; Energy-Efficient: Alternative to canned air Compressed Air can be recharged and used repeatedly. It is more energy-efficient and environmentally than constantly buying canned air, save money, cordless air dusters electric is a onetime investment, you can have a permanent air duster electric. (This product does not include batteries)
Keyboard cleaner - Powerful deep cleaning: Wind power of the Cordless air duster Blowing force 1.86 - 2.51OZ. continuously provide high-pressure air to remove dust, Can produce super-strong airflow. Cleans debris and dust from any electronic device, handy in your home or office or car. (This product does not include batteries)
Compressed air - Multi-use to lots of places: Electric air blower can cleaning computer keyboard, laptop, camera, cleaning car, seat and blinds etc. Thin and long nozzle makes it easier to clean corners or place where hand cannot reach. Air dusters can even be used in products that need to be inflated, inflatable beds, lifeboats, etc.
Compressed air duster - Various brush head accessories nozzles: Cordless air duster electric nozzle is Light weight and small size, wireless design and comfortable to hold and space saving, convenient to carry around. Different cleaning sites, replace the appropriate accessories, with strong wind, cleaning is easier, and can be used multiple times.
Air duster - USB charging design: Compressed air dusters battery protection design, Do not charge when the machine just finished using, the battery temperature is too high, please wait ten minutes to cool down before charging. Compressed air dusters High-end simple new design, high technical configuration, with charging cable for use.</t>
  </si>
  <si>
    <t>cordless blower with nozzle and brush accessories</t>
  </si>
  <si>
    <t>1.86-2.51oz blowing force</t>
  </si>
  <si>
    <t>Ships from China</t>
  </si>
  <si>
    <t>MetroVac DataVac Electric Duster ED500 Blower - 523.6 gal/min - Handheld - White</t>
  </si>
  <si>
    <t>https://www.officedepot.com/a/products/2925100/MetroVac-DataVac-Electric-Duster-ED500-Blower/</t>
  </si>
  <si>
    <t>Metro Vac's "Green Power" Blows Off "Canned Air" This newest addition to Metro's proven DataVac line has been completely redesigned from the ground-up. It is much more compact and comfortable to use than previous models and features a new, almost unbelievably powerful 500-Watt motor that literally blasts dust, dirt and debris off expensive computer/electronic equipment to keep it running at peak efficiency. The new DataVac Electric Duster is positioned as a "greener", more effective and cost-efficient alternative to the controversial "canned air" products currently dominating the category.
Contains Recycled Content - See Specs for Details</t>
  </si>
  <si>
    <t>corded blower</t>
  </si>
  <si>
    <t>500W; 70% recycled content</t>
  </si>
  <si>
    <t>5-year limited warranty</t>
  </si>
  <si>
    <t>Metro DataVac 500 Watt Duster (ED500)</t>
  </si>
  <si>
    <t>https://www.staples.com/Metro-Vacuum-ED500-DataVac-500-Watt-0-75-HP-Electric-Duster/product_822656</t>
  </si>
  <si>
    <t>Metro ED500 DataVac 500-Watt 120 volt 0.75-HP Electric Blower Duster
Metropolitan Vacuum ED500 DataVac® Electric duster works on powerful 500-W, 0.75-HP motor and blasts dust, dirt and debris on electronic gadgets.</t>
  </si>
  <si>
    <t>corded blower and vacuum with nozzle and brush accessories</t>
  </si>
  <si>
    <t>70 cfm ; 500W 3/4 PHP motor</t>
  </si>
  <si>
    <t>44.1 ounces</t>
  </si>
  <si>
    <t>Aetomce</t>
  </si>
  <si>
    <t>Aetomce
Compressed Air Duster &amp; Mini Vacuum Keyboard Cleaner , New Generation Canned Air Spray, Portable Electric Air Can, Cordless Blower Computer Cleaning Kit</t>
  </si>
  <si>
    <t>https://www.walmart.com/ip/Compressed-Air-Duster-Mini-Vacuum-Keyboard-Cleaner-New-Generation-Canned-Spray-Portable-Electric-Can-Cordless-Blower-Computer-Cleaning-Kit/1902030948</t>
  </si>
  <si>
    <t>1.【 AIR DUSTER】： As an compressed air duster, there’s no more air leaks. You can also use this air duster to blow the dust away from computers with higher efficiency compared to other compressed air can dusters. Keyboard cleaner adopted rechargeable battery and cordless free design which is portable for you to clean desk, laptop, pc, computer and so on.
2.【POWERFUL MINI VACUUM CLEANER】：Mini car vacuum can help you solve hard-to-reach problems easily and get rid of tangled and bulky cords. This mini vaccums cleaner is good at vacuuming the corner of computers, keyboard, sofa or car seats. It’s higher suction power which can clean the dust in the deep easily and efficiently.
3.【Reusable Air Dusters and Mini Vacuums】：Please forget the disposable compressed gas duster. No more need disposable air cans because you can use this air duster as many times as you want. Vacuum cleaner comes with 2000mAh rechargeable batteries, 120W high power.
4.【HIGH COST PERFORMANCE】：Can saves you lots of money. Multifunctional design with nice price makes this keyboard cleaner become perfect gift for your friends or family members.
5.【SEAMLESS EFFICIENT DESIGN】：If your computer, sewing machines or other accessories dwells stubborn dust particles, you can clean them quickly and effectively by keyboard vacuum without much hassle.</t>
  </si>
  <si>
    <t>120W high power; 2000mAh Battery</t>
  </si>
  <si>
    <t>Pceewtyt</t>
  </si>
  <si>
    <t>Pceewtyt
Compressed Air Duster Canned Air Electric Cordless Air Duster Computer Keyboard Cleaner,Powerful 51000RPM/60W</t>
  </si>
  <si>
    <t>https://www.walmart.com/ip/Compressed-Air-Duster-Canned-Air-Electric-Cordless-Air-Duster-Computer-Keyboard-Cleaner-Powerful-51000RPM-60W/1205588636</t>
  </si>
  <si>
    <t>[Latest Upgrade Deep Cleaning]This air duster have 3 wind speeds (43000 RPM,47000 RPM,51000 RPM).Three airflow modes are suitable for different devices cleaning. This is the most powerful air blower on the market, and it can easily blow dust away from anywhere. Less energy consumption, longer life and noise relief while maintaining strong power. Cleaning will become a enjoy.
[Cordless Air Duster&amp;Easy to Use/Carry]With its extremely high portability, you can use this electric air duster in a variety of scenarios.Long press switch for 3 seconds can switch the device on &amp; off. Short press switch can switch to three wind speeds.This duster blower is practical and simple.Perfect air duster for home use!
[Eco-friendly&amp;Energy Saving]Alternative to Compressed Air - Inexpensive and nontoxic.Repeatable rechargeable use. Suitable for long-term use and clean.You can save money,gas,water and protect the environment.It's tested for 5000 times or so of use without gas and water.
[Small &amp; Lightweight &amp; Easy to Carry]It is a small and light dust blower, very convenient to use without charging. The body weighs only about 1.05lb, and it can be easily cleaned by frail women and children with one hand. A compact and rechargeable keyboard cleaner that can adapt to different needs.
[Wide Usage &amp; Satisfying Guarantee]Keyboard cleaning, pc, car air conditioner vents, blinds, personal computers, electric circular saws, wood chips for woodworking, printed circuit boards, electronic equipment etc. Firmly remove dust from all parts of the living room,</t>
  </si>
  <si>
    <t>cordless blower with nozzle and brush accessories, 3-speeds, USB rechargeable</t>
  </si>
  <si>
    <t>60W@51,000RPM, 30 mins runtime</t>
  </si>
  <si>
    <t>tested for 5000 times or so of use without gas and water.</t>
  </si>
  <si>
    <t>Kidsjoy</t>
  </si>
  <si>
    <t>Kidsjoy
Compressed Air Duster, Electric Air Duster, 6000mAh Rechargeable Air Blower, Type-C Fast Charge, Enhanced 40000 RPM-Stepless Speed Motor, Cordless Air Duster for Computer Keyboard Cleaning</t>
  </si>
  <si>
    <t>https://www.walmart.com/ip/Compressed-Air-Duster-Electric-6000mAh-Rechargeable-Blower-Type-C-Fast-Charge-Enhanced-40000-RPM-Stepless-Speed-Motor-Cordless-Duster-Computer-Keyboa/937308633</t>
  </si>
  <si>
    <t>It is very easy to use- A long press switch for 3 seconds can switch the device on &amp; off. A short press switch can switch to three wind speeds. Our dust blower has a built-in large capacity 6000mAh lithium battery and allows this duster to run a long time continuously. Comes with a USB fast charging cable, fully charged. It can be charged by computer, mobile power, car charger, or adapter. The dust cleaner will not produce chemicals, liquids, or freezing during cleaning. It protects your electronics from liquids. This air compressor can be used multiple times, resulting in significant energy savings. Our air duster can be used for PC, keyboards, cameras, sofas, windows, plants, pet hair, and other electronic devices. It is very suitable for deep cleaning of homes, offices, and car interiors. Our air duster has 3-speed wind speeds. Three airflow modes are suitable for different devices cleaning. This is the most powerful air blower on the market, and it can easily blow dust away from anywhere.</t>
  </si>
  <si>
    <t>cordless blower with nozzle and brush accessories, 3-speeds, USB rechargeable with LED display</t>
  </si>
  <si>
    <t>30,000/35,000/38,000PRM; 6000mAh Battery 3hr charge, 40~180mins runtime</t>
  </si>
  <si>
    <t>30,000 hour brushless motor life, no stinky pollution gas (Falcon Dust-Off shown though blurred out)</t>
  </si>
  <si>
    <t>unknown - made in China</t>
  </si>
  <si>
    <t>Reusable Non-Canned Air Duster with 100000RPM – Perfect for Cleaning Computer Keyboards</t>
  </si>
  <si>
    <t>https://www.walmart.com/ip/Reusable-Non-Canned-Air-Duster-with-100000RPM-Perfect-for-Cleaning-Computer-Keyboards/2196290100</t>
  </si>
  <si>
    <t>[Wind with 3 Speed Modes] - Long press the switch for 3 seconds to turn it on and off. Short press to switch between three different wind speeds for cleaning various equipment, leaving no dust behind. Cleaning has never been more enjoyable!
[LED Lights &amp; - &amp; Energy-Efficient] - Reusable and rechargeable alternative to canned air; LED lights to help clean dark corners with ease; no liquid or ice formation; environment-friendly and energy-saving.
Keyboard[cleaning] - Air duster max speed is 100000RPM, produces powerful airflow for cleaning debris and dust from any electronic device; less energy consumption, noise and longer life; excellent cleaning assistant.
[Multi- &amp; Easy to Carry] - Comes with 5 nozzles and 3 brushes; thin and long nozzle to reach difficult corners; suitable for dust removal of computer cases, keyboards, fans, windows, etc.; can also be used to inflate swimming rings, yoga balls, air mattresses and more.
[USB charging design] - Type-C charging is conveniently fast and easy.</t>
  </si>
  <si>
    <t>1.86-2.51oz blowing force; 100,000RPM; 7600mAh Battery</t>
  </si>
  <si>
    <t>wait 10 mins to cool battery before charging</t>
  </si>
  <si>
    <t>Meco</t>
  </si>
  <si>
    <t>MECO Compressed Air Dusters for Computer Keyboard, High-Pressure Electric Air Duster Cleaner Blower for Computer Laptop Tower Fans Printer Hairs, Crumbs, Replaces Compressed Air Cans</t>
  </si>
  <si>
    <t>https://www.walmart.com/ip/MECO-Compressed-Air-Dusters-Computer-Keyboard-High-Pressure-Electric-Duster-Cleaner-Blower-Laptop-Tower-Fans-Printer-Hairs-Crumbs-Replaces-Cans/121519853</t>
  </si>
  <si>
    <t>MECO compressed air computer keyboard duster cleaner, immediate and continuous high-pressure air to blows dust, debris and dirt. 8 extra nozzle, applications to different place and electronic devices in your home or office. Powerful 250~550 watt blower motor to easily remove dust from your computer, keyboard, laptop, copy machine, medic equipment, camera and tower fans. Two adjustable speeds, MECO electric dust remover has an extra-long 10-foot cord and a weight of only 1.9 pounds, which is handy and easy to use. This electric dust remover can be an alternative to compressed air cans. Compared with compressed air cans, this dust cleaner has no dangerous fluorocarbons and other deadly propellants. It won?t freeze your hand as well. Our reusable dust destroyer is environmentally friendly. For the cost of 8-12 cans of air cans, you can own a MECO air blower computer cleaner for a long time use. With just one computer keyboard duster, you will never want to buy another compressed air cans again. MECO reusable dust destroyer enjoys great after-sales service. If there is any quality problem within 12 months, please feel free to contact us.</t>
  </si>
  <si>
    <t>6kPa to 15kPa wind pressure; 250W-550W power</t>
  </si>
  <si>
    <t>10 foot cord, 1.9 pounds</t>
  </si>
  <si>
    <t>CFWQH</t>
  </si>
  <si>
    <t>CFWQH
Compressed Air Duster - Cordless Electric Air Duster &amp; Vacuum 2 in 1 - 52,000RMP Rechargeable Air Blower for Computer , Effective Keyboard Cleaner, Canned Air Replacement.</t>
  </si>
  <si>
    <t>https://www.walmart.com/ip/Compressed-Air-Duster-Cordless-Electric-Vacuum-2-1-52-000RMP-Rechargeable-Blower-Computer-Effective-Keyboard-Cleaner-Canned-Replacement/1797292125</t>
  </si>
  <si>
    <t>STRONG AIR FLOW WORKS UP TO 35 MINUTES
Our compressed air duster has a very strong air flow, its 50,000 RPM motor produces a powerful thrust of air—enough for deep cleaning of the microscopic dust. The electric air duster can fit for different cleaning use.
The cordless electric air duster comes with a 6000 mAh battery so it keeps working up to 35 minutes none-stop with a full charge. Also, it comes with a type C charging cable which enables the air duster get a fast recharge.</t>
  </si>
  <si>
    <t>cordless blower and vacuum with nozzle and brush accessories, 3-speeds, USB rechargeable</t>
  </si>
  <si>
    <t>50,000RPM; 6000mAh Battery; 35 mins runtime</t>
  </si>
  <si>
    <t>Xpower Airrow Pro A-2 Multi-use Electric Duster, Air Pump and Blower (Black)</t>
  </si>
  <si>
    <t>https://www.walmart.com/ip/Xpower-Airrow-Pro-A-2-Multi-use-Electric-Duster-Air-Pump-and-Blower-Black/55472018</t>
  </si>
  <si>
    <t>XPOWER A-2 BLACK Airrow Pro A-2 Multi-Use Electric Duster, Air Pump And Blower (Black) This arrow pro a-2 multi-use electric duster, air pump, and blower (black) is a high-quality other power tools item from our appliance accessories, tools &amp; rto, tools, power tools &amp; accessories, other power tools collections. This arrow pro a-2 multi-use electric duster, air pump and blower (black) is a great all, pool, pumps, appliance, accessories, tools, too, tools, power, tools, accessories, other, power, tools. This item is brand new, unopened, and sealed in its original factory box. Its dimensions are 7.70 x 7.20 x 5.50 inches and it weighs 3.10 lbs. This arrow pro a-2 multi-use electric duster, air pump, and blower (black) is an all-pool pumps item from our appliance accessories, tools &amp; rto, tools, power tools &amp; accessories, other power tools collections.</t>
  </si>
  <si>
    <t>CENZIMO</t>
  </si>
  <si>
    <t>1set 3 In 1 Cordless 15000PA Vacuum Cleaner 50000RPM Air Duster, Wireless Dust Blower Electric Air Pump Portable Rechargeable Air Cleaner Vacum For Computer Keyboard Sofa Car Home Office</t>
  </si>
  <si>
    <t>1set 3 In 1 Cordless 15000pa Vacuum Cleaner 50000rpm Air Duster Wireless Dust Blower Electric Air Pump Portable Rechargeable Air Cleaner Vacum For Computer Keyboard Sofa Car Home Office | Shop On Temu And Start Saving | Temu</t>
  </si>
  <si>
    <t>3 in 1 wireless air duster, vacuming, blowing, inflating</t>
  </si>
  <si>
    <t>Compressed Air, Air Duster, Compressed Air Duster, Multi-Use Electric Air Duster 550 watts for Cleaning Dust, Hairs, Computer, Replaces Compressed Air Can, Black</t>
  </si>
  <si>
    <t>Compressed Air, Air Duster, Compressed Air Duster, Multi-Use Electric Air Duster 550 watts for Cleaning Dust, Hairs, Computer, Replaces Compressed Air Can, Black - Walmart.com</t>
  </si>
  <si>
    <t>SIN SHINE Electric air blower--Can be used for any of your expensive electronic devices, such as your computer keyboard, laptop, copy machine, medical equipment, camera, model vehicles, and blinds etc.  This is a onetime investment so you will never need to buy canned air ever again.</t>
  </si>
  <si>
    <t>SIN SHINE - Compressed Air 3.0- Multi-Use Electric Air Duster for Cleaning Dust, Hairs, Crumbs, Scraps for Laptop, Computer, Replaces Compressed Air Cans (AD01-Black) - Newegg.com</t>
  </si>
  <si>
    <t>Multi-use Our SIN SHINE electric air blower can be used for any of your expensive electronic devices, such as your computer keyboard, laptop, copy machine, medical equipment, camera, model vehicles, and blinds etc.</t>
  </si>
  <si>
    <t>KOONIE</t>
  </si>
  <si>
    <t>KOONIE Battery Operated Air Duster, Rechargeable-Reusable Computer Cleaning Duster, Keyboard Cleaner, Portable Compressed Air, 10W Fast Charging, 6000mAh, Cordless, No Gas</t>
  </si>
  <si>
    <t>KOONIE Battery Operated Air Duster, Rechargeable-Reusable Computer Cleaning Duster, Keyboard Cleaner, Portable Compressed Air, 10W Fast Charging, 6000mAh, Cordless, No Gas (amazon.com)</t>
  </si>
  <si>
    <t>Most aerosol duster contains a refrigerant/propellant that cannot be considered “air”. As a matter of fact, inhaling too many of these vapors can lead to negative health effects. Our air duster just blow the air. This unit is equal to over 5,000 cans of traditional duster. It will pay for itself in just a few months.</t>
  </si>
  <si>
    <t>XPOWER A-2 Airrow Pro Multi-Use Powered Air Duster, Canned Air Replacement, Dryer, Air Pump Blower</t>
  </si>
  <si>
    <t>XPOWER A-2 Airrow Pro Multi-Use Powered Air Duster</t>
  </si>
  <si>
    <t>Multi-Use – Dust &amp; clean computers, laptops, car interiors, cameras, medical equipment, model vehicles, and blinds. Dry wet surface and hard-to-reach places. Inflate airbeds, small inflatables and floats. Many more other applications with 9 easy-to-use nozzle attachments</t>
  </si>
  <si>
    <t>Wincooll</t>
  </si>
  <si>
    <t>Air Duster for Computer Keyboard Cleaning - Cordless, Rechargeable 6000mAh Battery，Powerful Brushless Motor and 10W Fast Charging Air Duster Compressed Air</t>
  </si>
  <si>
    <t>Air Duster for Computer Keyboard Cleaning - Cordless, Rechargeable 6000mAh Battery，Powerful Brushless Motor and 10W Fast Charging Air Duster Compressed Air (amazon.com)</t>
  </si>
  <si>
    <t>Deeply Cleaning Dust: The air duster has a powerful brushless motor with an aerodynamically designed housing that produces a powerful thrust of air at almost 10 level strong gale (28m/s) for deep cleaning of computers, electronic instruments, medical devices and more electronic components</t>
  </si>
  <si>
    <t>ALPTHY</t>
  </si>
  <si>
    <t>ALPTHY Compressed Air Duster Keyboard Cleaner, New Airflow Design Stronger than other 91000RPM Duster, 15W Fast Charging, Battery Indicator, Replaces Compressed Air Cans, 15000mAh Rechargeable Battery</t>
  </si>
  <si>
    <t>Amazon.com: ALPTHY Compressed Air Duster Keyboard Cleaner, New Airflow Design Stronger than other 91000RPM Duster, 15W Fast Charging, Battery Indicator, Replaces Compressed Air Cans, 15000mAh Rechargeable Battery : Electronics</t>
  </si>
  <si>
    <t>Powerful Dust Blower With New Nozzle: New airflow design provides ultra-strong airflow (almost 70m/s) stronger than other 91000RPM motors. Brushless motor with a longer lifetime compared to other brushed motors. Two airflow modes with a new nozzle set to fit different devices cleaning ranging from the computer, camera lens, PS5, laptop, air conditioners, sofa, printed circuit boards to electronic instruments, medical devices.</t>
  </si>
  <si>
    <t>OPOLAR</t>
  </si>
  <si>
    <t>OPOLAR Battery Operated Air Duster</t>
  </si>
  <si>
    <t>OPOLAR Battery Operated Air Duster – opolar</t>
  </si>
  <si>
    <t>This OPOLAR duster tops the market by its capacity to produce a powerful thrust of air at almost 9 levels strong gale for deep cleaning of the microscopic dust of 0.9-1.1oz. Starting from printed circuit boards to electronic instruments, medical devices, and many more such areas can be cleaned by this mini duster which your traditional wiper or duster cannot clean.</t>
  </si>
  <si>
    <t>OPOLAR 2-in-1 Vacuum | High Power Cordless Air Duster</t>
  </si>
  <si>
    <t>OPOLAR 2-in-1 Vacuum | High Power Cordless Air Duster – opolar</t>
  </si>
  <si>
    <t>OPOLAR Newest Air Duster - This is an upgraded version of air duster. Equipped with the newest hurricane super motor.</t>
  </si>
  <si>
    <t>OPOLAR Upgraded Battery Operated Air Duster Vacuum Blower 2 in 1</t>
  </si>
  <si>
    <t>Upgraded Battery Operated Air Duster Vacuum Blower 2 in 1 – opolar</t>
  </si>
  <si>
    <t>【State-of-the-art 2-in-1 Vacuum Cleaner and Blower】This highly influential cordless device is both a vacuum cleaner and blower. When one part of this machine works as dust absorber, the other part works as a dust blower. The super suction power of this 2-in-1 duster and blower offers a comfortable and satisfactory cleaning experience by removing every little speck of dust from your car and home.</t>
  </si>
  <si>
    <t>American Recorder</t>
  </si>
  <si>
    <t>www.americanrecorder.com</t>
  </si>
  <si>
    <t>PowerClean</t>
  </si>
  <si>
    <t>Eco-Friendly Carbon Dioxide Mini Gas Duster (canned air) - with 3 each 16 gram CO2 cartridges</t>
  </si>
  <si>
    <t>https://www.americanrecorder.com/products/co2-dust-particle-remover-16-gram?variant=1275571604&amp;currency=USD&amp;utm_medium=product_sync&amp;utm_source=google&amp;utm_content=sag_organic&amp;utm_campaign=sag_organic&amp;srsltid=AR57-fCmClaKOhWLrHHEW4Kjz5ggebpItsNYcpGcfVZhjT5rx-v3NxY2z4Y</t>
  </si>
  <si>
    <t>CO2 duster</t>
  </si>
  <si>
    <t>NOTE: This item can not ship by air - UPS GROUND ONLY!
Eliminate aerosols dusters (a.k.a. canned air) that expose you, your
family and co-workers to chemicals which emit harmful vapors and leave
a residue on your sensitive materials and equipment. The POWERCLEAN CO2 MINI uses pure and natural carbon dioxide gas (CO2) that is non-toxic, non-flammable and will not leave a residue.  
EASY TO USE
Simply drop a 16 gram carbon dioxide gas cylinder into the reusable spray valve, tighten the grip and press the trigger. The CO2 MINI will deliver a powerful stream of clean and dry carbon dioxide gas. The CO2 MINI's small size makes it much easier to handle than aerosols and more portable.
BETTER FOR YOU and THE EARTH
We use only FOOD GRADE CO2 gas (the same purity gas found in soda pop). No worries about breathing in hazardous fumes and vapors since CO2 gas is part of the Earth's natural "Cycle of Life" (plants absorb carbon dioxide gas and produce oxygen). And unlike aerosol cans that can only be partially recycled, the CO2’s empty steel cartridges are 100% recyclable
Carbon dioxide gas is totally safe to use on all types of electronics, musical instruments, electric razors, sewing machines, smoke detectors, lab equipment, forensics, tablets and phones. 
Additionally delicate lubricants, inks, toner, fabric, dyes will not be adversely effected by carbon dioxide gas. 
The POWERCLEAN CO2 MINI is our smallest unit, perfect for travel and working in tight areas.  This model includes a precision valve and nozzle with 3 each - 16 gram carbon dioxide cartridges.   
USE WITH CONFIDENCE
The POWERCLEAN CO2 MINI delivers outstanding cleaning performance with unparalleled health and safety benefits, backed with a full one year
warranty.
Use to clean:
Electronics
Camera
Lens
Keyboards
Computers/Laptops
Printers
Phones/Tablets
Fine Watches
Sewing Machines
RC Devices
Models
Optics
Musical Instruments
Electric Razors
Smoke Detectors
Motion Picture
For larger volume, check out our model CO-87100 74 gram cartridge with LAB GRADE Valve and Nozzle.  
THIS PRODUCT HAS SHIPPING RESTRICTIONS:
          UPS GROUND - USA (lower 48 states only).  
          No international shipments</t>
  </si>
  <si>
    <t>CO2 gas spray duster</t>
  </si>
  <si>
    <t>American Recorder Technologies, Inc. - boutique manufacturer for professionals and enthusiasts</t>
  </si>
  <si>
    <t>each 16 gram cartridge should deliver 150-200 powerful half second blasts</t>
  </si>
  <si>
    <t>includes 3ea-16 gram CO2 cartridges</t>
  </si>
  <si>
    <t>B&amp;H Photo-Video-Audio</t>
  </si>
  <si>
    <t>www.bhphotovideo.com</t>
  </si>
  <si>
    <t>Zuma</t>
  </si>
  <si>
    <t>Zuma Dust Removing Gun (by American Recorder)</t>
  </si>
  <si>
    <t>https://www.bhphotovideo.com/c/product/1653458-REG/zuma_amr_co_2016_dust_removing_gun.html/?ap=y&amp;ap=y&amp;smp=y&amp;smp=y&amp;smpm=ba_f2_lar&amp;lsft=BI%3A514&amp;gclid=EAIaIQobChMIteqEvvnP_wIViwetBh0XFARKEAQYBCABEgLP3fD_BwE</t>
  </si>
  <si>
    <t>This Dust Removing Gun from Zuma uses compressed carbon dioxide, which is denser than air, to remove contaminants from your camera's sensitive light sensor. Included are three 16 oz cartridges so it's ready to clean right out of the box.
*Please consult manufacturer's specific cleaning instruction prior to using these products
NOTE: Always exercise care when cleaning the camera's digital sensor. Cleaning should always be performed indoors in a clean, dry, and wind-free environment.</t>
  </si>
  <si>
    <t>includes 3ea-16 gram CO2 cartridges - 1 user comment: "Useless" Construction is cheap... o-ring doesn’t fit... it's in the trash now</t>
  </si>
  <si>
    <t>Eco-Friendly PRO Carbon Dioxide Gas Duster (canned air) - 74 gram</t>
  </si>
  <si>
    <t>https://www.americanrecorder.com/products/co2-dust-particle-remover-74-gram?variant=1275573448&amp;currency=USD&amp;utm_medium=product_sync&amp;utm_source=google&amp;utm_content=sag_organic&amp;utm_campaign=sag_organic&amp;srsltid=AR57-fAFNM8EaeEo0mAOijGdPTLLWbTbgn7eefRjltPAKVwv5BFCZK7tSNc</t>
  </si>
  <si>
    <t xml:space="preserve">NOTE: This item can not ship by air - UPS GROUND ONLY!
Eliminate aerosols dusters (a.k.a. canned air) that expose you, your 
family and co-workers to chemicals which emit harmful vapors and leave 
a residue on your sensitive materials and equipment. The POWERCLEAN CO2 PRO uses pure and natural carbon dioxide gas (CO2) that is non-toxic, non-flammable and will not leave a residue.  
EASY TO USE
Simply thread on a 74 gram carbon dioxide gas cylinder onto the reusable spray valve, tighten the grip and press the trigger. The CO2 PRO will deliver a powerful stream of clean and dry carbon dioxide gas. The CO2 PRO's small size makes it much easier to handle than aerosols and more portable.  
BETTER FOR YOU and THE EARTH
We use only FOOD GRADE CO2 gas (the same purity gas found in soda pop). No worries about breathing in hazardous fumes and vapors since CO2 gas is part of the Earth's natural "Cycle of Life" (plants absorb carbon dioxide gas and produce oxygen). And unlike aerosol cans that can only be partially recycled, the CO2’s empty steel cartridges are 100% recyclable
Carbon dioxide gas is totally safe to use on all types of electronics, musical instruments, electric razors, sewing machines, smoke detectors, lab equipment, forensics, tablets and phones. 
Additionally delicate lubricants, inks, toner, fabric, dyes will not be adversely effected by carbon dioxide gas. 
The POWERCLEAN CO2 PRO is designed for serious users that need a longer supply of gas throughout the day.  This model includes our top of the "Lab Grade" precision valve, two nozzles (wide &amp; narrow tip), 2 each 74 gram carbon dioxide cartridges, carrying case and a reusable rubber stand that attaches to the bottom of the cartridge, allowing the unit to stand upright on the desk or workbench.
USE WITH CONFIDENCE
The POWERCLEAN CO2 PRO delivers outstanding cleaning performance with unparalleled health and safety benefits, backed with a full one year 
warranty.
USE TO CLEAN:
Electronics
Camera
Lens
Keyboards
Computers/Laptops
Printers
Phones/Tablets
Fine Watches
Sewing Machines
RC Devices
Models
Optics
Musical Instruments
Electric Razors
Smoke Detectors
Motion Picture
The CO-87200 is our largest unit and includes two 74 gram carbon dioxide cartridge, two nozzles and a carrying case.     </t>
  </si>
  <si>
    <t>designed for serious users who need a longer supply of gas throughout the day</t>
  </si>
  <si>
    <t>includes 2ea-74 gram CO2 cartridges, carrying case, 2 nozzles</t>
  </si>
  <si>
    <t>Eco-Friendly Pro Carbon Dioxide GAS Duster (Canned Air) - 74 Gram
Camera · Keyboard</t>
  </si>
  <si>
    <t>https://www.walmart.com/ip/Eco-Friendly-PRO-Carbon-Dioxide-Gas-Duster-canned-air-74-gram/232955928?wmlspartner=wlpa&amp;selectedSellerId=101042393</t>
  </si>
  <si>
    <t>NOTE: This item can not ship by air - UPS GROUND ONLY!
Eliminate aerosols dusters (a.k.a. canned air) that expose you, your 
family and co-workers to chemicals which emit harmful vapors and leave 
a residue on your sensitive materials and equipment. The POWERCLEAN CO2 PRO uses pure and natural carbon dioxide gas (CO2) that is non-toxic, non-flammable and will not leave a residue.  
EASY TO USE
Simply thread on a 74 gram carbon dioxide gas cylinder onto the reusable spray valve, tighten the grip and press the trigger. The CO2 PRO will deliver a powerful stream of clean and dry carbon dioxide gas. The CO2 PRO's small size makes it much easier to handle than aerosols and more portable.  
BETTER FOR YOU and THE EARTH
We use only FOOD GRADE CO2 gas (the same purity gas found in soda pop). No worries about breathing in hazardous fumes and vapors since CO2 gas is part of the Earth's natural "Cycle of Life" (plants absorb carbon dioxide gas and produce oxygen). And unlike aerosol cans that can only be partially recycled, the CO2’s empty steel cartridges are 100% recyclable
Carbon dioxide gas is totally safe to use on all types of electronics, musical instruments, electric razors, sewing machines, smoke detectors, lab equipment, forensics, tablets and phones. 
Additionally delicate lubricants, inks, toner, fabric, dyes will not be adversely effected by carbon dioxide gas. 
The POWERCLEAN CO2 PRO is designed for serious users that need a longer supply of gas throughout the day.  This model includes our top of the "Lab Grade" precision valve, two nozzles (wide &amp; narrow tip), 2 each 74 gram carbon dioxide cartridges, carrying case and a reusable rubber stand that attaches to the bottom of the cartridge, allowing the unit to stand upright on the desk or workbench.
USE WITH CONFIDENCE
The POWERCLEAN CO2 PRO delivers outstanding cleaning performance with unparalleled health and safety benefits, backed with a full one year 
warranty.
USE TO CLEAN:
Electronics
Camera
Lens
Keyboards
Computers/Laptops
Printers
Phones/Tablets
Fine Watches
Sewing Machines
RC Devices
Models
Optics
Musical Instruments
Electric Razors
Smoke Detectors
Motion Picture
The CO-87100 is our largest unit and includes two 74 gram carbon dioxide cartridge and carrying case.     
NOTE: GROUND SHIP ONLY USA - NO AIR OR INTERNATIONAL SHIPPING. 
IMPORTANT NOTE: Liquefied gas under pressure will naturally produce a “cold effect” when discharge. For best results follow the instructions carefully.
DO NOT FULLY DEPRESS THE TRIGGER. ONLY USE QUICK, SHORT BURST. By doing so will reduce the “cold effect” and keep the output pressure as high as possible.
Eco-Friendly PRO Carbon Dioxide Gas Duster (canned air) - 74 gram</t>
  </si>
  <si>
    <t>Eco-Friendly CO2 MINI Carbon Dioxide Gas Duster Kit with Nylon Travel Case</t>
  </si>
  <si>
    <t>https://www.americanrecorder.com/products/deluxe-co2-dust-particle-remover-kit?variant=1276872612&amp;currency=USD&amp;utm_medium=product_sync&amp;utm_source=google&amp;utm_content=sag_organic&amp;utm_campaign=sag_organic&amp;srsltid=AR57-fAsnDOzpg3tAKrMrUnk6PXmLIY7r-GWmk_jiZ7DX8cFTCIvaVs5yRk</t>
  </si>
  <si>
    <t xml:space="preserve">NOTE: This item can not ship by air - UPS GROUND ONLY!
If you currently use an aerosol duster, you may have heard it referred to as “canned air”. However you should know there is no such thing as “CANNED AIR”. All you have to do is read the warning label on traditional aerosol dusters to see they contain chemicals that emit harmful and potentially toxic or flammable vapors.  Not only are you exposing yourself to these dangerous chemicals, but your family, pets or co-workers as well.  In addition, these chemicals can leave a residue that adversely effect delicate materials and sensitive equipment! 
There is an alternative to harmful aerosols and that is carbon dioxide gas. Carbon dioxide is a pure gas that exists naturally in Earth’s atmosphere, so it is not dangerous to human health. In fact, carbon dioxide gas is part of the Earth’s “Cycle of Life” – plants absorb carbon dioxide as food and produce oxygen as waste, which humans and animals then breathe. It is also an environmentally friendly gas that demands much less energy to produce than synthetic aerosols chemicals.  
Carbon dioxide gas is totally safe to use on all types of electronics, musical instruments, electric razors, sewing machines, smoke detectors, lab equipment, forensics, tablets and phones. Additionally delicate lubricants, inks, toner, fabric, dyes will not be adversely effected by carbon dioxide gas. And unlike aerosol cans that can only be partially recycled, the CO2’s empty steel cartridges are 100% recyclable.   
The CO2 is our smallest unit, perfect for travel and working in tight areas.  This model includes a precision valve and nozzle with 5 each - 16 gram carbon dioxide cartridges with a padded nylon storage/travel case.   
For larger volume, check out our model CO-87100 74 gram cartridge with LAB GRADE Valve and Nozzle.  </t>
  </si>
  <si>
    <t>includes 5ea-16 gram CO2 cartridges, nylon storage/travel case</t>
  </si>
  <si>
    <t>Eco-Friendly CO2 Mini Carbon Dioxide GAS Duster Kit with Nylon Travel Case</t>
  </si>
  <si>
    <t>https://www.walmart.com/ip/Eco-Friendly-CO2-MINI-Carbon-Dioxide-Gas-Duster-Kit-with-Nylon-Travel-Case/276421149?wmlspartner=wlpa&amp;selectedSellerId=101042393</t>
  </si>
  <si>
    <t xml:space="preserve">NOTE: This item can not ship by air - UPS GROUND ONLY!
If you currently use an aerosol duster, you may have heard it referred to as “canned air”. However you should know there is no such thing as “CANNED AIR”. All you have to do is read the warning label on traditional aerosol dusters to see they contain chemicals that emit harmful and potentially toxic or flammable vapors.  Not only are you exposing yourself to these dangerous chemicals, but your family, pets or co-workers as well.  In addition, these chemicals can leave a residue that adversely effect delicate materials and sensitive equipment! 
There is an alternative to harmful aerosols and that is carbon dioxide gas. Carbon dioxide is a pure gas that exists naturally in Earth’s atmosphere, so it is not dangerous to human health. In fact, carbon dioxide gas is part of the Earth’s “Cycle of Life” – plants absorb carbon dioxide as food and produce oxygen as waste, which humans and animals then breathe. It is also an environmentally friendly gas that demands much less energy to produce than synthetic aerosols chemicals.  
Carbon dioxide gas is totally safe to use on all types of electronics, musical instruments, electric razors, sewing machines, smoke detectors, lab equipment, forensics, tablets and phones. Additionally delicate lubricants, inks, toner, fabric, dyes will not be adversely effected by carbon dioxide gas. And unlike aerosol cans that can only be partially recycled, the CO2’s empty steel cartridges are 100% recyclable.   
The CO2 is our smallest unit, perfect for travel and working in tight areas.  This model includes a precision valve and nozzle with 5 each - 16 gram carbon dioxide cartridges with a padded nylon storage/travel case.   
For larger volume, check out our model CO-87100 74 gram cartridge with LAB GRADE Valve and Nozzle.  
NOTE: GROUND SHIP ONLY USA - NO AIR OR INTERNATIONAL SHIPPING 
IMPORTANT NOTE: Liquefied gas under pressure will naturally produce a “cold effect” when discharge. Unlike large aerosol canisters, the CO2 (with the 16 gram cartridge) is a very tiny unit and does not have the same surface area to dissipate the cold as large units, so it is important to follow the CO2’s operating instructions;
DO NOT FULLY DEPRESS THE TRIGGER. ONLY USE QUICK, SHORT BURST. By doing so will reduce the “cold effect” and keep the output pressure as high as possible. </t>
  </si>
  <si>
    <t>includes 5ea-16 gram CO2 cartridges, nylon storage/travel case - out of stock</t>
  </si>
  <si>
    <t>NITRO PRO - Lab Grade Nitrogen Gas Duster with 2 each 18 gram gas cartridges</t>
  </si>
  <si>
    <t>https://www.americanrecorder.com/products/nitroblast-dust-particle-remover-18-gram?pr_prod_strat=use_description&amp;pr_rec_id=6118845f4&amp;pr_rec_pid=453719532&amp;pr_ref_pid=453886340&amp;pr_seq=uniform</t>
  </si>
  <si>
    <t>N duster</t>
  </si>
  <si>
    <t xml:space="preserve">NOTE: This item can not ship by air - UPS GROUND ONLY!
If you currently use an aerosol duster, you may have heard it referred to as “canned air”. However you should know there is no such thing as “CANNED AIR”. All you have to do is read the warning label on traditional aerosol dusters to see they contain chemicals that emit harmful and potentially toxic or flammable vapors.  
Not only are you exposing yourself to these dangerous chemicals, but your family, pets or co-workers as well.  In addition, these chemicals can leave a residue that adversely effect delicate materials and sensitive equipment! 
Nitrogen gas is another excellent alternative to aerosols. Nitrogen is a pure gas that exists in abundance naturally in Earth’s atmosphere, so it is not dangerous to human health.  
In addition, the Nitrogen gas in our cartridges is highly purified and not liquefied, so the unit will not produce any condensation or moisture, even when the dispensing valve is turned sideways or upside down!
This makes the NITRO PRO well suited for use on the most delicate and sensitive of objects such as aged artwork, rare artifacts, fragile photo and film negatives, precision optics and extreme laboratory and forensics.
And unlike aerosol cans that can only be partially recycled, the NITRO PRO's empty steel cartridges are 100% recyclable.  The NITRO PRO utilizes our state-of-the-art valve and nozzle assembly that allow for exact control of gas pressure...from just a wisp to full blast.  
Use to clean:
Electronics
Camera
Lens
Key
boards
Computers/Laptops
Printers
Phones/Tablets
Fine Watches
Sewing Machines
RC Devices
Models
Optics
Musical Instruments
Electric Razors
Smoke Detectors
Motion Picture
This high quality valve is designed for years of reliable service, you only need to replace the nitrogen gas cartridges.  The kit is complete with PRO LAB GRADE VALVE (5/8" threading), two nozzle styles, one 18 gram nitrogen gas cartridges, removable rubber table base and foam lined carrying case with extra space for a second cartridge (not included). </t>
  </si>
  <si>
    <t>Nitrogen gas spray duster</t>
  </si>
  <si>
    <t>includes 1ea-18 gram nitrogen cartridges, carrying case - 1 user comment: "Works great. Cylinder does not last long."</t>
  </si>
  <si>
    <t>16 gram Non-Threaded Carbon Dioxide Gas Cartridge - 3 pack</t>
  </si>
  <si>
    <t>https://www.americanrecorder.com/products/16-gram-carbon-dioxide-gas-cartridge-3-pack?pr_prod_strat=use_description&amp;pr_rec_id=60b9180a6&amp;pr_rec_pid=462657720&amp;pr_ref_pid=453718680&amp;pr_seq=uniform</t>
  </si>
  <si>
    <t>NOTE: This item can not ship by air - UPS GROUND ONLY!
3 each 16 gram, non-threaded purified carbon dioxide gas cartridges.  
For use with model CO-2016
NOTE:
These are non-threaded cartridges will not work with the tire or ball bump.</t>
  </si>
  <si>
    <t>3ea-16 gram replacement CO2 cartridges</t>
  </si>
  <si>
    <t>38 gram Carbon Dioxide Gas Cartridge</t>
  </si>
  <si>
    <t>https://www.americanrecorder.com/products/38-gram-carbon-dioxide-gas-cartridge?pr_prod_strat=use_description&amp;pr_rec_id=6118845f4&amp;pr_rec_pid=462657976&amp;pr_ref_pid=453886340&amp;pr_seq=uniform</t>
  </si>
  <si>
    <t>NOTE: This item can not ship by air - UPS GROUND ONLY!
1 each 38 gram, threaded, purified carbon dioxide gas cartridges.  
For use with model CO-51100 and older Leland PowerClean1 dusters</t>
  </si>
  <si>
    <t>1ea-38 gram replacement CO2 cartridge</t>
  </si>
  <si>
    <t>74 gram Carbon Dioxide Gas Cartridge</t>
  </si>
  <si>
    <t>https://www.americanrecorder.com/products/18-gram-nitrogen-gas-cartridge?pr_prod_strat=use_description&amp;pr_rec_id=6118845f4&amp;pr_rec_pid=462659400&amp;pr_ref_pid=453886340&amp;pr_seq=uniform</t>
  </si>
  <si>
    <t>NOTE: This item can not ship by air - UPS GROUND ONLY!
1 each 74 gram, threaded, purified carbon dioxide gas cartridges.  
For use with model CO-87100 and older Leland PowerClean2 dusters</t>
  </si>
  <si>
    <t>1ea-74 gram replacement CO2 cartridge</t>
  </si>
  <si>
    <t>Lemur Tech</t>
  </si>
  <si>
    <t>www.lemurtech.net</t>
  </si>
  <si>
    <t>Generic / Unbranded</t>
  </si>
  <si>
    <t>CO2 Power Cleaner Compressed Air Duster Non-toxic Reusable inflater C02 TFGRY</t>
  </si>
  <si>
    <t>https://lemurtech.net/product/co2-power-cleaner-compressed-air-duster-non-toxic-reusable-inflater-c0</t>
  </si>
  <si>
    <t>For those who need to clean computers, keyboards, and other electronics, the CO2 Power Cleaner Compressed Air Duster is the best way to go. You can trust that this product will safely clean your devices without harming them in any way. This inflater is also non-toxic and reusable, so you can feel good about using it over and over again. When you need to clean hard-to-reach areas, this duster will do the job quickly and easily. Get yours today!</t>
  </si>
  <si>
    <t>size not stated</t>
  </si>
  <si>
    <t>AAA Kitchen Stuff</t>
  </si>
  <si>
    <t>www.ebay.com</t>
  </si>
  <si>
    <t>https://www.ebay.com/itm/152222399132?chn=ps&amp;mkevt=1&amp;mkcid=28&amp;srsltid=AR57-fAeARPZ3p7Bat_R0kMO0XruD9RdFfK_JSdIwVBDDx5U8mYCpdGTrJQ&amp;com_cvv=d30042528f072ba8a22b19c81250437cd47a2f30330f0ed03551c4efdaf3409e</t>
  </si>
  <si>
    <t>CO2  Power Duster
Reusable Cleaner
for use with any 16g Threaded CO2 refill cartridges
Works with All Standard 16g Threaded cartridges!
CO2 cartridge NOT included in this listing
Professional Grade Design
Brass Valve connector with inside threading
to allow for directional nozzle (not included)
Heavy Duty Construction built to Last
Housing encloses cartridge to protect user hands</t>
  </si>
  <si>
    <t>sprayer housing only, CO2 cartridge not included</t>
  </si>
  <si>
    <t>CO2 Power Cleaner Reusable Air Duster PC Kit C02 inflator w/ 2 cartridge TFGRY2</t>
  </si>
  <si>
    <t>https://www.ebay.com/itm/152222406476?chn=ps&amp;mkevt=1&amp;mkcid=28&amp;srsltid=AR57-fB56kIY_dO6B3yd513MS0k7Ss7rajb5tkJIN2_OUwJ_sXnzHeA4WLQ&amp;com_cvv=d30042528f072ba8a22b19c81250437cd47a2f30330f0ed03551c4efdaf3409e</t>
  </si>
  <si>
    <t>CO2  Power Duster
Reusable Cleaner
with 2 cartridges!
Works with Standard 16g Threaded cartridges!
(2) New CO2 cartridges are included in this listing
Professional Grade Design
Brass Valve connector with inside threading
to allow for focused nozzle (not included)
Heavy Duty Construction built to Last
Housing encloses cartridge to protect user hands</t>
  </si>
  <si>
    <t>includes 2ea-16 gram CO2 cartridges</t>
  </si>
  <si>
    <t>Input Parameters for Controlled Data Characteristics -  by Worksheet, Field, &amp; List</t>
  </si>
  <si>
    <t>Worksheet</t>
  </si>
  <si>
    <t>&lt;Retailer List&gt;</t>
  </si>
  <si>
    <t>&lt;Instore - Products&gt;</t>
  </si>
  <si>
    <t>Field</t>
  </si>
  <si>
    <t>Inhalation abuse warning placement on product</t>
  </si>
  <si>
    <t>Inhalation abuse share of package</t>
  </si>
  <si>
    <t>List</t>
  </si>
  <si>
    <t>Forecourt/Convenience</t>
  </si>
  <si>
    <t>20 - 25 percent</t>
  </si>
  <si>
    <t>25 - 50 percent</t>
  </si>
  <si>
    <t>50 - 75 percent</t>
  </si>
  <si>
    <t>100 percent</t>
  </si>
  <si>
    <t>&lt;&lt;&lt; Small Business is less than 500 employees</t>
  </si>
  <si>
    <t>Retail Audit - Metrics and Definitions</t>
  </si>
  <si>
    <t>Metric</t>
  </si>
  <si>
    <t>Definition</t>
  </si>
  <si>
    <t>Name of the product supplier as presented on the website or product package</t>
  </si>
  <si>
    <t>Name of the product brand as presented on the website or product package</t>
  </si>
  <si>
    <t>Headline name of the product as presented on the website or product package</t>
  </si>
  <si>
    <t>Web address for the product listing</t>
  </si>
  <si>
    <t>Product description as found on the website listing</t>
  </si>
  <si>
    <t>Country of Origin (as available)</t>
  </si>
  <si>
    <t>Country where the product is produced (as available)</t>
  </si>
  <si>
    <t>Additional comments regarding the country of origin, eg., manufactured using imported parts or materials</t>
  </si>
  <si>
    <t>Business entity that owns the product brand (as available)</t>
  </si>
  <si>
    <t>Listed Price ($)</t>
  </si>
  <si>
    <t>Retail selling price of the product stock keeping unit (SKU) as listed online or instore ($US)</t>
  </si>
  <si>
    <t>Equivalent retail price of each individual canister of product, especially for those sold in multipacks (calc.)</t>
  </si>
  <si>
    <t xml:space="preserve">Unit Price ($/oz) </t>
  </si>
  <si>
    <t>Equivalent retail price of each individual product per ounce of product delivered (calc.)</t>
  </si>
  <si>
    <t>The number of canisters bundled and sold at the Retail selling price, including individual units and multipacks</t>
  </si>
  <si>
    <t>Description of the retail SKU pack size, ie., Single Canisters or multipack of unit canisters (eg., 2-Pack)</t>
  </si>
  <si>
    <t>The volume of duster product available within each canister (in ounces)</t>
  </si>
  <si>
    <t>Price discounts or deals offered by the retailer for the product SKU</t>
  </si>
  <si>
    <t>Specific wording of the primary text found online that indicates the presence of "Bitterant" in the product</t>
  </si>
  <si>
    <t>Product Contains Bitterant (Y=1/N=0/NA= Cannot determine)</t>
  </si>
  <si>
    <t>Binary report, if bitterant is mentioned as a product content then 1, otherwise 0</t>
  </si>
  <si>
    <t>Specific wording of the primary text found online that specifically mentions "inhalation" or "abuse" or "huff"</t>
  </si>
  <si>
    <t>Binary report, if "inhalation" or "abuse" or "huff" is mentioned then 1, otherwise 0</t>
  </si>
  <si>
    <t>Specific wording of the primary text found online that specifically mentions "air" in relation to the product</t>
  </si>
  <si>
    <t>The term "Air" is used in the online description [e.g., product name, description, or listed features] (Y=1/N=0)</t>
  </si>
  <si>
    <t>Binary report, if "air" is mentioned in relation to the product then 1, otherwise 0</t>
  </si>
  <si>
    <t>Specific wording of the primary text found online that presents "warning" or "legal" or "caution"</t>
  </si>
  <si>
    <t>The specific propellant (CAS #) that is used in the product. 
HFC-152a (difluoroethane, CAS No. 75-37-6)
HFC-134a (tetrafluoroethane, CAS No. 811-97-2)
HFO-1234ze (tetrafluoropropene, CAS No. 29118-24-9)</t>
  </si>
  <si>
    <t>Any other descriptive or explanatory comments regarding the produce or its use</t>
  </si>
  <si>
    <t>&lt;Instore - Products&gt;  worksheet specific metrics</t>
  </si>
  <si>
    <t>Binary report, the term "inhalation" or "abuse" or "bitterant" is mentioned on the front panel of the product then 1, otherwise 0</t>
  </si>
  <si>
    <t>Specific wording of the text found on the front panel of the product warning of "inhalation" or "abuse" or "bitterant"</t>
  </si>
  <si>
    <t>Relative location of the "inhalation" or "abuse" or "bitterant" front panel warning if present, see &lt;Warning Placement Diagram&gt;</t>
  </si>
  <si>
    <t>Subjective assessment of the amount of space on the front panel dedicated to the "inhalation" or "abuse" or "bitterant" front panel warning if present</t>
  </si>
  <si>
    <t>Arithmatic count of the number of lines of text used to provide the "inhalation" or "abuse" or "bitterant front panel warning, if present. Partial lines are rounded up and counted as one line</t>
  </si>
  <si>
    <t>Binary report, a "caution" or "attention" symbol of any type related to the "inhalation" or "abuse" or "bitterant" front panel warning is shown on the front panel then 1, otherwise 0</t>
  </si>
  <si>
    <t>Binary report, the statement" Inhalant Aubse Public Safety Announcement: This product contains a bittering agent to help discourage inhalant abuse. The misuse and abuse of this product by deliberately concentrating and inhaling the chemical contents presents a serious health hazard and can result in fatality. Please use this product as it was intended and responsiblility. For more information on the hazards of inhalant abuse and how to prevent it visit: www.inhalant.org  www.inhalants.com   www.mfg.com" or similar statement is shown on the product then 1, otherwise 0</t>
  </si>
  <si>
    <t>Relative location of the "Inhalation Abuse Public Safety Announcement" if present, see &lt;Warning Placement Diagram&gt;</t>
  </si>
  <si>
    <t>Subjective assessment of the amount of space on the panel where it appears of the "Inhalant Abuse Public Safety Announcement" if present</t>
  </si>
  <si>
    <t>Arithmatic count of the number of lines of text used to provide the "Inhalant Abuse Public Safety Announcement" if present.Partial lines are rounded up and counted as one line</t>
  </si>
  <si>
    <t>Binary report, the statement "THE INTENTIONAL MISUSE BY DELIBERATLY CONCENTRATING AND INHALING CONTENTS (IS ILLEGAL AND) MAY BE HARMFUL OR FATAL" or similar statement is shown on the product then 1, otherwise 0</t>
  </si>
  <si>
    <t>Relative location of the "MISUSE OR DELIBERATE CONCENTRATING" warning(s) if present, see &lt;Warning Placement Diagram&gt;</t>
  </si>
  <si>
    <t>Subjective assessment of the amount of space on the panel where it appears of the "MISUSE OR DELIBERATE CONCENTRATING" warning(s) if present</t>
  </si>
  <si>
    <t>Arithmatic count of the number of lines of text used to provide the "MISUSE OR DELIBERATE CONCENTRATING" warning(s) if present. Partial lines are rounded up and counted as one line</t>
  </si>
  <si>
    <t>Inhalant Caution Symbol is shown on product (Y=1/N=0)</t>
  </si>
  <si>
    <t>Binary report, an anti-inhalation logo symbol is shown on the product then 1, otherwise 0</t>
  </si>
  <si>
    <t>The term "Air" used on product (Y=1/N=0)</t>
  </si>
  <si>
    <t>Binary report, the term "Air" is used to describe the product on the product label then 1, otherwise 0</t>
  </si>
  <si>
    <t>Binary report, the term "Bitterant" is mentioned to describe the product on the product label then 1, otherwise 0</t>
  </si>
  <si>
    <t>The type of propellant used in the product</t>
  </si>
  <si>
    <t>The manufacturer's statement of the duration of time that the product can be stored on a shelf and still provide viable performance to some unspecified degree, or the manufacturer's statement of the period of time that the product is warranted against defects</t>
  </si>
  <si>
    <t>The location in the physical retail store where the product is displayed or kept pending sale to buyers</t>
  </si>
  <si>
    <t>Diagram - Inhalation abuse warning placement</t>
  </si>
  <si>
    <t>Front of Can</t>
  </si>
  <si>
    <t>Back of Can</t>
  </si>
  <si>
    <t>sort</t>
  </si>
  <si>
    <t>Date</t>
  </si>
  <si>
    <t>Price per canister</t>
  </si>
  <si>
    <t>The Term "Air" is used in description</t>
  </si>
  <si>
    <t>Bitterant</t>
  </si>
  <si>
    <t>12-pack</t>
  </si>
  <si>
    <t>5-pack</t>
  </si>
  <si>
    <t>iHome</t>
  </si>
  <si>
    <t>Endust for Electronics Non-Flammable</t>
  </si>
  <si>
    <t>Falcon Dust-Off Compressed Gas Duster</t>
  </si>
  <si>
    <t>(Multiple Items)</t>
  </si>
  <si>
    <t>Count of Propellent (if identified) "contains"</t>
  </si>
  <si>
    <t>Count of Propellent (if identified) "contains"2</t>
  </si>
  <si>
    <t>Top-10 Cites with the Most Overall Drug Use problems</t>
  </si>
  <si>
    <t>Top Cities with the Worst Drug Problems, 2023</t>
  </si>
  <si>
    <t>Most Overall Drug Use (not ranked), Aug 2022</t>
  </si>
  <si>
    <t>10 Cities with the Words Drug Problems, 2017</t>
  </si>
  <si>
    <t>Reco to be included</t>
  </si>
  <si>
    <t>Proposed Revised List</t>
  </si>
  <si>
    <t>Revised List#2</t>
  </si>
  <si>
    <t>Store #s</t>
  </si>
  <si>
    <t>Cincinnati, OH</t>
  </si>
  <si>
    <t>80-82</t>
  </si>
  <si>
    <t>Wilmington, NC</t>
  </si>
  <si>
    <t>83-85</t>
  </si>
  <si>
    <t>Omaha, NE</t>
  </si>
  <si>
    <t>Louisville, KY</t>
  </si>
  <si>
    <t>Salt Lake City, UT</t>
  </si>
  <si>
    <t>50-52</t>
  </si>
  <si>
    <t>86-88</t>
  </si>
  <si>
    <t>Tulsa, OK</t>
  </si>
  <si>
    <t>71-73</t>
  </si>
  <si>
    <t>Missoula, MN</t>
  </si>
  <si>
    <t>Oklahoma City, OK</t>
  </si>
  <si>
    <t>89-91</t>
  </si>
  <si>
    <t>Colorado Springs, CO</t>
  </si>
  <si>
    <t>92-94</t>
  </si>
  <si>
    <t>Washington, DC</t>
  </si>
  <si>
    <t>95-97</t>
  </si>
  <si>
    <t>Mesa, AZ</t>
  </si>
  <si>
    <t>98-100</t>
  </si>
  <si>
    <t>101-103</t>
  </si>
  <si>
    <t>Scottsdale Recovery</t>
  </si>
  <si>
    <t>American Addiction Centers</t>
  </si>
  <si>
    <t>Monarch Shores (ref: CDC)</t>
  </si>
  <si>
    <t>Final List (in alphabetical order)</t>
  </si>
  <si>
    <t>Share of online sales that contain bitterant (HFC-152a &amp; blank)</t>
  </si>
  <si>
    <t>Share of online sales that contain bitterant (All propellants)</t>
  </si>
  <si>
    <t>Count of Supplier</t>
  </si>
  <si>
    <t>Count of Supplier2</t>
  </si>
  <si>
    <t>count</t>
  </si>
  <si>
    <t>bitterant (1=yes)</t>
  </si>
  <si>
    <t>Brand</t>
  </si>
  <si>
    <t>COO Comments</t>
  </si>
  <si>
    <t>The Term "Air" is used on the product labeling</t>
  </si>
  <si>
    <t>Shelf Life</t>
  </si>
  <si>
    <t>difluoroethane CAS #75-37-6</t>
  </si>
  <si>
    <t>Surf onn.</t>
  </si>
  <si>
    <t>1,1 difluoroethane CAS #75-37-6</t>
  </si>
  <si>
    <t>CAS No. 811-97-2</t>
  </si>
  <si>
    <t>CAS No. 29118-24-9</t>
  </si>
  <si>
    <t>Office Depot, Inc.</t>
  </si>
  <si>
    <t>ASAP</t>
  </si>
  <si>
    <t>CRC</t>
  </si>
  <si>
    <t>1,1 difluoroethane 75-37-6</t>
  </si>
  <si>
    <t>AW Distributing</t>
  </si>
  <si>
    <t>CAS No. 811-97-2 and 75-37-6</t>
  </si>
  <si>
    <t>Empack</t>
  </si>
  <si>
    <t>varies</t>
  </si>
  <si>
    <t>Wexford</t>
  </si>
  <si>
    <t>1,1-difluorethane (HFC-152a CAS #75-37-6)</t>
  </si>
  <si>
    <t>iDuster</t>
  </si>
  <si>
    <t>Innovera</t>
  </si>
  <si>
    <t>Techspray</t>
  </si>
  <si>
    <t>Super Duster</t>
  </si>
  <si>
    <t>MulticomP</t>
  </si>
  <si>
    <t>EcoDuster</t>
  </si>
  <si>
    <t>GUST</t>
  </si>
  <si>
    <t>Aero</t>
  </si>
  <si>
    <t>MicroCare</t>
  </si>
  <si>
    <t>USA?</t>
  </si>
  <si>
    <t>Ideal</t>
  </si>
  <si>
    <t>Chemtronics, Techspray</t>
  </si>
  <si>
    <t>Cassida (P/L)</t>
  </si>
  <si>
    <t>Cassida, Inc.</t>
  </si>
  <si>
    <t>1,1,1,2 Tetrafluoroethane (100%)</t>
  </si>
  <si>
    <t>100% Tetrafluoroethane</t>
  </si>
  <si>
    <t>Lowes</t>
  </si>
  <si>
    <t>Shop Rite</t>
  </si>
  <si>
    <t>Kimball Midwest, Inc.</t>
  </si>
  <si>
    <t>Office Supply, Inc.</t>
  </si>
  <si>
    <t>Compucessory, Inc.</t>
  </si>
  <si>
    <t>Compressed Gas Duster10.0oz</t>
  </si>
  <si>
    <t>ProMaster</t>
  </si>
  <si>
    <t>USA or China</t>
  </si>
  <si>
    <t>Sum of Contains Bitterant is mentioned online (Y=1/N=0)</t>
  </si>
  <si>
    <t>Sum of Inhalation abuse is mentioned online (Y=1/N=0)</t>
  </si>
  <si>
    <t>Sum of The term "Air" is used in the online description [e.g., product name, description, or listed features] (Y=1/N=0)</t>
  </si>
  <si>
    <t>Sum of The Term "Air" is used on the product labeling</t>
  </si>
  <si>
    <t>Category Role</t>
  </si>
  <si>
    <t>Job Description</t>
  </si>
  <si>
    <t>Question</t>
  </si>
  <si>
    <t>Question Number</t>
  </si>
  <si>
    <t>Supporting Quote</t>
  </si>
  <si>
    <t>Manufacturer</t>
  </si>
  <si>
    <t>Marketing</t>
  </si>
  <si>
    <t>1. Please describe your background and role(s) as it relates to the sourcing/ distribution/ sale/promotion of Aerosol Duster products in the US? (e.g., current job title, years in role, years in related roles/activities)</t>
  </si>
  <si>
    <t>1</t>
  </si>
  <si>
    <t>About 1-1/2 years- global strategic marketing role. We have 1500 product SKUs in the USA.</t>
  </si>
  <si>
    <t>2.  How big is your company (e.g., no. employees, annual sales, geographic coverage)? What portion of your company’s activities would you say are based on Aerosol Duster Products? (e.g., main activity, small percent of overall revenue, growth area- seek percentages of total company if possible)</t>
  </si>
  <si>
    <t>2</t>
  </si>
  <si>
    <t xml:space="preserve">Duster is a very small piece of our overall business. Cleaners, degreasers, lubricants – 80% of our business.
They're really just a by-product of of electric cleaning business. Contact cleaners, electric motor cleaners. Needed to have duster to be full line supplier. 
We only look at the market from that perspective, demand requirements and impact on manufacturing. 
Production volumes and mix is all that matters to us. </t>
  </si>
  <si>
    <t>3. We’ve read that the Household &amp; Commercial Products Asso (HCPA) estimates that 3.75 billion aerosol cans were filled in the U.S. in 2020. Does your company fill aerosol products of any of the following types:</t>
  </si>
  <si>
    <t>3</t>
  </si>
  <si>
    <t>YES: Household products, including dusters and cleaners; Auto lubricants or gun cleaners; others (1500 USA products)</t>
  </si>
  <si>
    <t>5.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t>
  </si>
  <si>
    <t>5</t>
  </si>
  <si>
    <t xml:space="preserve">Our business is skewed to commercial/industrial, automotive, professional, and just  little consumer hardware, home – DIY. 
Duster distribution is through industrial for business side. 
Used for keyboard cleaning – also, electronic cleaning and repairs, soldering, etc., to dry and blow away excess cleaning chemicals. Dries it off faster. 
Office use by IT people and some users who blow out their keyboards. 
Most demand is in cross-over business environments. Distribution centers, factory, mail room where there is a lot of dust build up. Not normally going to see it in typical office environment. </t>
  </si>
  <si>
    <t xml:space="preserve">7.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t>
  </si>
  <si>
    <t>7</t>
  </si>
  <si>
    <t>We only sell case quantities through industrial distributors, we do not do direct sale business. Even if a company wanted to buy them, they’d have to go to Grainger, Fastenall, or some local distributor.  
We supply Home Depot direct, but only a handful of SKUs that includes duster.</t>
  </si>
  <si>
    <t xml:space="preserve">8. Which retailers are the most prominent suppliers of Aerosol Dusters to consumer households from your point of view? (eg., Amazon, Grainger, Newegg, Walmart, Best Buy, etc.) Why? What would you say is the typical retail markup (margin) on Aerosol Dusters? </t>
  </si>
  <si>
    <t>8</t>
  </si>
  <si>
    <t xml:space="preserve">Grainger, Fastenall for commercial/professional. 
Consumer is mostly Staples, Office Max, places like that I think. </t>
  </si>
  <si>
    <t>17. In your estimation, what are the most commonly used propellants in household consumer Aerosol Duster products? (eg., DFE also called HFC-152a, HFC-134a, HFO-1234ze, other) What is the relative share of each product by attribute? (Total should sum to 100 percent.)</t>
  </si>
  <si>
    <t>17</t>
  </si>
  <si>
    <t xml:space="preserve">They just use propellant, mostly difluoroethane, or tetrafluoroethene if you want to use on live equipment. </t>
  </si>
  <si>
    <t>18.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t>
  </si>
  <si>
    <t>18</t>
  </si>
  <si>
    <t xml:space="preserve">The industry is very active in trade association activities. There is probably some boiler plate language from the association that companies will choose to adopt, embellish, or delete. 
As a member you feed into the standards and then as a member you accept the work product. </t>
  </si>
  <si>
    <t xml:space="preserve">21. What is the size (value/volume) of the total Aerosol Duster market in the US today? Which products do you include in that estimate (eg., disposable – electronic duster, non-flammable – special applications duster, eco – environmental duster, refillable – multiuse cannisters, others)? </t>
  </si>
  <si>
    <t>21</t>
  </si>
  <si>
    <t xml:space="preserve">I don’t know. I'ts a very small part of our activities, we are merely focused on it as a service item and just track our own requirements. I don’t know if anybody at CRC would have a view on the total market. If you were talking brake cleaner, sure, but not dusters. </t>
  </si>
  <si>
    <t>24. Who would you say are the leading manufacturers in the Aerosol Duster market? (eg., Falcon, Innovera, Maxell, Norazza, Max Professional, ITW, CRC, others.) What is their share of the total market (% value/volume)? Their share of the the household consumer market (% value/ volume)?</t>
  </si>
  <si>
    <t>24</t>
  </si>
  <si>
    <t>ITW is a player for sure. It is the easiest aerosol product to make, all it is is propellant. Largely in the realm of contract manufacturers who make it for others. I’d be surprised if there was any significant presence of imported dusters. There’s lots of aerosol capacity in the US doesn’t usually make sense to ship it internationally, there are shipping restrictions, and it’s a bulky product. 
Pretty low tech industry… doesn’t make sense to ship. It is a little capital intensive, have to buy filling lines, need capacity to store and receive the propellant blend, but it doesn’t make sense to ship finished product from China.</t>
  </si>
  <si>
    <t xml:space="preserve">25.  What private label products are most prominent (eg., Office Depot, Staples, Walmart-Surfs Onn (P/L), Best Buy-Insignia (P/L)) What is their % share of the household consumer market? </t>
  </si>
  <si>
    <t>25</t>
  </si>
  <si>
    <t xml:space="preserve">Contract Manufacturing is very common. 
WD40 does not even make their own product – their proprietary strength is the formula and marketing, they buy canning capacity from existing suppliers out there. AeroFil – is one of the major co-manufacturers. 
You ship totes of the base material to the filler and then they do the filling. Personal care, cosmetics, tanning sprays, the whole thing. </t>
  </si>
  <si>
    <t>Trade Association</t>
  </si>
  <si>
    <t>Communications</t>
  </si>
  <si>
    <t>4. In the past ten to fifteen years (to 2006) what have you seen as the key trends that have impacted the Aerosol Duster market in the US? Eg., what are some of the things that have impacted the U.S. Aerosol Duster market the most?</t>
  </si>
  <si>
    <t>4</t>
  </si>
  <si>
    <t xml:space="preserve">Manufacturers got together some time ago and agreed to add bitterant. 
Dupont did it at no extra charge several years ago- not sure when. Those brands that are Made in USA. </t>
  </si>
  <si>
    <t xml:space="preserve">These companies support efforts by groups like Drug Free America, and Teen Huffing. </t>
  </si>
  <si>
    <t xml:space="preserve">Aerosols from China you can never really be sure. Not reliable to meeting US regulations. Sold through brokers, and there’s lots of counterfeit products, even WD40 – looks like the real product but it’s not. </t>
  </si>
  <si>
    <t>Distributor</t>
  </si>
  <si>
    <t>Sales</t>
  </si>
  <si>
    <t>Over 25 years selling these products, 17 with NTE</t>
  </si>
  <si>
    <t>We are master distributor for Chemtronics and Techspray, also some NTE private label ADPs</t>
  </si>
  <si>
    <t>YES: Household products, including dusters and cleaners; Others</t>
  </si>
  <si>
    <t xml:space="preserve">California Prop 65- chemicals being used, they did not allow certain chemical propellants to be used any longer. Listed in Prop 65 what is restricted.  That had a key impact on the industry. </t>
  </si>
  <si>
    <t xml:space="preserve">We sell to distributors. Our products, Chemtronics, Techspray, are mostly targeted to professional/industrial use, however it is possible that some distributors sell to retail as well, there is no restriction. </t>
  </si>
  <si>
    <t>6. Approximately how many U.S. households do you believe use aerosol duster products (or what percentage of U.S. households)? How has household use changed over the past 10 to 15 years (increased, decreased, stayed the same)? When did consumer aerosol duster use change? Why?</t>
  </si>
  <si>
    <t>6</t>
  </si>
  <si>
    <t>These are definitely not popular for household use. Maybe some for cleaning the back of their desktop PC, keyboard, behind the fridge. No idea how many households would buy, not many.</t>
  </si>
  <si>
    <t xml:space="preserve">Retail and online retailers. We do not sell direct, only through distributors. Don’t know shares. </t>
  </si>
  <si>
    <t>10. How has household consumer sourcing of these products changed over the past 10 to 15 years? (eg., purchase frequency, online sales, retailers) Why?</t>
  </si>
  <si>
    <t>10</t>
  </si>
  <si>
    <t>Our sales have gone up a lot, but that is driven by the electronics industry from my point of view. I don’t think household use has grown, but I don’t really know.</t>
  </si>
  <si>
    <t>11. What impact do you see/anticipate from electronic duster alternatives to Aerosol Dusters? (eg., battery and corded blowers, vacs) What is your view of the suitability of these products to meet consumer use? Why?</t>
  </si>
  <si>
    <t>11</t>
  </si>
  <si>
    <t xml:space="preserve">Canned Air is more powerful, electronic dusters don’t have the power. </t>
  </si>
  <si>
    <t xml:space="preserve">13. Have Aerosol Duster products and features changed over the past 10 to 15 years, or, have they stayed relatively the same? If yes, how have features changed? (List the changes made to Aerosol Duster products and features made over the past 10 to 15 years, if any.) </t>
  </si>
  <si>
    <t>13</t>
  </si>
  <si>
    <t>Just some changes to propellants for Prop 65. I don’t know the specific details but that is all that I recall.</t>
  </si>
  <si>
    <t xml:space="preserve">14. What is the shelf life of these products? (eg., 1 year, 5 years, 10 years, other) </t>
  </si>
  <si>
    <t>14</t>
  </si>
  <si>
    <t xml:space="preserve">Anywhere from 2 years to 3 years. Temperature, storage conditions can impact shelf life. </t>
  </si>
  <si>
    <t>15. How often are new aerosol duster products introduced to the market?</t>
  </si>
  <si>
    <t>15</t>
  </si>
  <si>
    <t xml:space="preserve">Not known for lots of innovation. I don’t recall any significant changes. 360 nozzle to spray at any angle introduced some time ago. </t>
  </si>
  <si>
    <t>We have published info on intended use:
152a – mostly for retail/consumer, less expensive
134a – nonflammable, mostly for industrial applications
1234ze – nonflammable, expensive, mostly for industrial 
Don’t know the mix.</t>
  </si>
  <si>
    <t xml:space="preserve">Shipping labels are standardized 
Not aware of consumer warning practices. </t>
  </si>
  <si>
    <t>19. Are there any noteworthy innovations emerging that will promote consumer safety and/or prevent abuse?</t>
  </si>
  <si>
    <t>19</t>
  </si>
  <si>
    <t xml:space="preserve">No, I don’t know of any. </t>
  </si>
  <si>
    <t>22. What do you think is the size (value/volume) of the Aerosol Duster market sold to household consumers in the US? [CPSC estimate: $160M/20M units]</t>
  </si>
  <si>
    <t>22</t>
  </si>
  <si>
    <t xml:space="preserve">We only have a small part of the market so it is difficult to say. We are primarily focused on industrial/professional. </t>
  </si>
  <si>
    <t>23. How has the market size changed over the past 10 and 15 years, respectively? (% growth in value/volume)? How has growth changed over the past five years? (% growth YOY)?</t>
  </si>
  <si>
    <t>23</t>
  </si>
  <si>
    <t xml:space="preserve">Growing a lot…not so much last year due to supply-chain issues, but it has grown with the increasing use of computer technology to keep it clean. </t>
  </si>
  <si>
    <t xml:space="preserve">Chemtronics, Techspray are most popular in industrial. Falcon, Norazza, are much less popular in industrial, I’ve never heard of Maxell. </t>
  </si>
  <si>
    <t xml:space="preserve">26. We’ve seen some products described as “Air” or “Canned Air” in advertising materials or online product descriptions. Why (competitive advantage)? What is the market share (%value/volume) of these products? </t>
  </si>
  <si>
    <t>26</t>
  </si>
  <si>
    <t xml:space="preserve">Canned Air is more appropriate terminology as opposed to gas. More environmentally appropriate… appealing to most customers, environmentally friendly. </t>
  </si>
  <si>
    <t xml:space="preserve">28. What additional matters do you think we should consider in regard to the Aerosol Duster market, especially as it applies to consumer household use? </t>
  </si>
  <si>
    <t>28</t>
  </si>
  <si>
    <t xml:space="preserve">Demand will stay steady, don’t really expect any significant changes. </t>
  </si>
  <si>
    <t xml:space="preserve">7 months in marketing, but 7 years with the company in R&amp;D on these products… familiar with history depending on how much detail you need. High turnover here, probably not going to get anybody else with deeper knowledge on these edge products. </t>
  </si>
  <si>
    <t xml:space="preserve">Family owned back to 1940s… started with tire paints for retreads. Car care in 80s-90s B2B and consumer facing car care products. 
Critical cleaning (dusters) not huge but we do have some larger B2B customers. We’re trying to grow consumer. Opening a new website targeted to distributors and retailers to reach consumer users. Will sell case sizes. </t>
  </si>
  <si>
    <t>YES: Household products, including dusters and cleaners; Auto lubricants or gun cleaners (including detailing cleaning products); Industrial mold release agents</t>
  </si>
  <si>
    <t xml:space="preserve">AIM act – 134a reduction… environmentally driven. 134a too stable of a molecule that impacts ozone. 
Issues over past 15 years? Just changes related to propellant type for environmental reasons, and propellants supply. Problems during COVID, supply-chain instability and prices going up. </t>
  </si>
  <si>
    <t xml:space="preserve">Similar products, but packaging and distribution channels vary whether it’s professional or consumers. Consumer product may be somewhat lower grade propellants to manage costs. </t>
  </si>
  <si>
    <t xml:space="preserve">I've never seen them (ADPs) used in household setting other than hobbyists who work on cars in his garage or builds their own computers. Don’t know HH % but it’s got to be pretty small. </t>
  </si>
  <si>
    <t xml:space="preserve">Split between retail and online – Manufacturers selling D2C is unlikely because they typically want to sell case sizes. Very difficult to manage smaller quantities, mfgs do not want to break cases into smaller units, it is very inefficient for manufacturers. </t>
  </si>
  <si>
    <t xml:space="preserve">Amazon, Walmart, and wherever they buy groceries. 
Staples, Office Max/Depot especially for PC enthusiasts. </t>
  </si>
  <si>
    <t xml:space="preserve">9.  Approximately how often does a household consumer typically/on average purchase Aerosol Duster products? Is this different for commercial users? </t>
  </si>
  <si>
    <t>9</t>
  </si>
  <si>
    <t xml:space="preserve">Difficult to see how an individual would need more than one a year… even enthusiasts. </t>
  </si>
  <si>
    <t>12. How has inflation impacted pricing and household demand for Aerosol Duster products?</t>
  </si>
  <si>
    <t>12</t>
  </si>
  <si>
    <t>More recently people want prices to go down which has translated to smaller cans at same or lower prices. 12oz to 10oz, 10oz to 8oz for example… to manage prices</t>
  </si>
  <si>
    <t xml:space="preserve">Propellant blends have been developed… 152a is flammable, so some need a blend of propellants to meet flammability targets depending on their requirements. 
Introduction of 360 usage… changes to the valve enables that to happen.. 360 value has a second nozzle inside the canister with a bead that allows you to spray out of the cap instead of the dip tube. It is more expensive to manufacture, not a huge cost for those who want it. </t>
  </si>
  <si>
    <t xml:space="preserve">We have a Lifetime warranty on all of our products. But shelf life of duster is said to be 5 years but it really will not go bad as long as it is not damaged.  </t>
  </si>
  <si>
    <t xml:space="preserve">Changes to the propellants being used and blends. Not often, follows changes in environmental and regulatory requirements. </t>
  </si>
  <si>
    <t xml:space="preserve">16. How quickly does a household consumer typically use up an aerosol duster product after purchase? (first use, weeks, months, other) Why? How is this different from commercial users? </t>
  </si>
  <si>
    <t>16</t>
  </si>
  <si>
    <t xml:space="preserve">Short quick sprays are typical… clean keyboard or solder joint, whatever they are doing. Then they put it on the shelf until next time. Probably last about a year.
Industrial is much more use, part of their manufacturing process or whatever creates the demand. Commercial, really depends on the industry, why do they use it? computer repair? Auto detailing? Varies a lot. </t>
  </si>
  <si>
    <t xml:space="preserve">152a – easy to get –probably most popular in dusters. 
134a – still being used but they have to look to eliminate it. Freezing market. 
1234 – lab replacement to 134a
Others – blends.
Doesn’t know shares. </t>
  </si>
  <si>
    <t xml:space="preserve">We try to go over-the-top on warnings. We use retail warnings on our B2B products. Typically based on monitoring other products across the industry, and any relevant regulations. 
CARB – California Regulatory Board… most strict in US, do not miss out on their market, it’s too big and important. As long as we comply with CARB we’re probably ok elsewhere. 
Everyone wants green and safe – have to balance price and performance with compliance </t>
  </si>
  <si>
    <t>In B2B I think use in a room is fine, plenty of ventilation. Can be different in confined spaces user has to pay more attention to that. 
Flammability is another consideration, especially on live circuits, hot equipment, etc. We test and maintain non-flammable characteristics through internal testing and verification, as well as from propellant suppliers, etc.</t>
  </si>
  <si>
    <t xml:space="preserve">20. How do you think consumers perceive anti-abuse features and initiatives in Aerosol Dusters? (bitterants, warning statements, icons, trigger locks, age restrictions for purchase, others) </t>
  </si>
  <si>
    <t>20</t>
  </si>
  <si>
    <t xml:space="preserve">Trigger locks are more for shipping from my point of view. Otherwise, I think consumers are fine with whatever is done to comply with standards, no apparent issues with consumers. </t>
  </si>
  <si>
    <t xml:space="preserve">Industrial market, we just have a small portion of it… medical freezes and dusters for electronics are probably ~$200M total. There's much higher use in medical. </t>
  </si>
  <si>
    <t xml:space="preserve">That is a huge number to me. But maybe it is not out of the range, I really don’t know. </t>
  </si>
  <si>
    <t>Lots of turnkey operations who just P/L for big customers. They set it up to run continuously day/night with a scarecrow staff, low labor, highly automated production. Most of these guys have big minimum order requirements. 
Falcon/Norazza- consumer : Chemtronics/Techspray-Industrial/Professional</t>
  </si>
  <si>
    <t xml:space="preserve">It is very difficult to tell, retailers certainly do P/L but lots of other brands do too. It’s often difficult to tell if a brand makes their own or if they use contract manufacturers. </t>
  </si>
  <si>
    <t xml:space="preserve">Canned Air is recognizable to consumers. Don’t want to call it something that they have never heard of before, introduces risk of misidentification so the market has just mimicked “Canned Air” because that is a popular term for it. Search Engine Optimization requires that you use popular search terms, otherwise people will not see your product. </t>
  </si>
  <si>
    <t>27.  What is the share of products (% value/volume) labelled as “Air” or “Canned Air” on the product packaging itself? Why?</t>
  </si>
  <si>
    <t>27</t>
  </si>
  <si>
    <t xml:space="preserve">Don’t want ppl to feel like they have been tricked into buying something that it is not, so Canned Air is not common on the actual labels. However, in most cases the online listing will say “air” where search and find is more important .
We don’t want to mislead consumer on the package – go above and beyond when it comes to communications and regulatory compliance. 
We strive to be upfront and clear, be credible in approach to market and customers. </t>
  </si>
  <si>
    <t xml:space="preserve">Not sure what people actually think “canned air” actually is… if it was just air it wouldn’t come out of the can. Unless it was compressed air, but then it’s too small to be useful, can’t pack too much air in, the can would bulge. </t>
  </si>
  <si>
    <t xml:space="preserve">Started in this new role in September, new role created in Marketing, Cleaning Products Marketing Manager. I have responsibility for all of our aerosol cleaning products which were loosely organized across lots of other groups before. 
Been associated with Duster products for 4 years before that on the production side. </t>
  </si>
  <si>
    <t xml:space="preserve">Huge company with broad portfolio of product, sales in billions. Duster falls under ITW Contamination Control Electronics, it is a small part of the total. </t>
  </si>
  <si>
    <t>YES: Household products, including dusters and cleaners; auto lubricants or gun cleaners; others- professional cleaning and lubrication, including medical applications. Industrial, professional use</t>
  </si>
  <si>
    <t xml:space="preserve">Very steady category in terms of volume. Primary influence has been growing restriction on 134a propellant. Customers are trying to stock up on 134a now anticipating tighter supply at higher prices. 
Increasing use of 134a/152a blends, eventually we’ll move to HFOs – more environmentally friendly propellants, easier to ship, not as regulated. 
California is a big domestic driver of the change, but international markets have implemented restrictions on 134a and that is a key driver for international company like us. </t>
  </si>
  <si>
    <t>We do not market to consumers, heavily geared to industrial.
Consumer market, very strict regulations. We also have regulation on medical side, but there are more hoops to jump through on consumer side so it is not as attractive. 
We’re primarily engaged in Contamination Control Electronics. Our customers are primarily distributors and manufacturers of electrical components.</t>
  </si>
  <si>
    <t xml:space="preserve">Regarding ours specifically, it would be very low if at all. </t>
  </si>
  <si>
    <t xml:space="preserve">Industrial distribution is primarily through specialty Electronic Components distributors. More general industrial distribution would be through companies like Grainger. </t>
  </si>
  <si>
    <t xml:space="preserve">Generally, the first time the product is used, they don’t know how to use it. Everybody wants to shake the can, but if you shake it you will break down the contents and expel material faster than intended, so it will be used up faster. 
Typical intermittent use at high end user, e.g., computer repair shop, something like that, maybe they could go through a can in a week. That would be the fastest. Really varies a lot depending on the use scenario. Could see cans lasting much longer than that. Don’t know what is typical. </t>
  </si>
  <si>
    <t xml:space="preserve">I’ve never heard of them before. No idea. </t>
  </si>
  <si>
    <t xml:space="preserve">Changes in propellants as mentioned, phasing out 134a. Blends and eventually HFOs. Otherwise they are very consistent. </t>
  </si>
  <si>
    <t xml:space="preserve">5 to 10 years. Solvent based aerosols have shorter shelf life, but dusters don’t have solvents, just propellant, so they have very long shelf life. </t>
  </si>
  <si>
    <t xml:space="preserve">Change in propellant is the only significant change. Looking forward, I think we’ll start to see more changes around 2025. </t>
  </si>
  <si>
    <t xml:space="preserve">Don’t know the category mix, and our own mix of different propellants in dusters is proprietary. 
Blends are growing. Customers are set up for 134a today, they cannot just switch over to something else immediately. 134a is non-flammable, and 1234ze is also not flammable but much more expensive, however, 152a is flammable.
Customers are set up with approvals to use 134a dusters, they have to recertify to change, and the certification process can take a couple of years in some cases. 
We’ve done blends of 134a and 152a to reduce the 134a while maintaining the non-flammable characteristics that they need. 
Requires independent testing to confirm non-flammable characteristics. </t>
  </si>
  <si>
    <t xml:space="preserve">SDS system is pretty prescriptive. It identifies use warning requirements as well as  transportation and handling requirements. Based on DOT (shipping), and OSHA (industrial) standards. 
Warnings against inhalation are provided on SDS but since we are not targeting consumer we don’t put them on the products.  </t>
  </si>
  <si>
    <t xml:space="preserve">Total market of $120M/20M sounds right to me. </t>
  </si>
  <si>
    <t xml:space="preserve">I don’t know have any idea about the mix between consumer and industrial. I’ve only ever talked to a handful of manufacturers who are consumer based, just about production issues overall, not about market sizes, etc. </t>
  </si>
  <si>
    <t xml:space="preserve">Market is stable from our point of view. As mentioned there are some customers who are trying to stock up on 134a dusters in case supply is reduced because they are not approved for anything else. </t>
  </si>
  <si>
    <t xml:space="preserve">Techspray/Chemtronics, MicroCare, Kyzen Industrial Cleaners
Falcon, Norazza, Maxell: Never heard of any of them. </t>
  </si>
  <si>
    <t xml:space="preserve">134a Duster… high velocity, nonflammable, safe for energized equipment
1234ze – nonflammable, Low GWP (Global Warming Potential) -  safe
Cannot say is retailers use that terminology. </t>
  </si>
  <si>
    <t xml:space="preserve">Very rare, don’t know %, we do not label them as such. </t>
  </si>
  <si>
    <t xml:space="preserve">HFO 1234ze new propellant with low GWP and non-flammable, it will grow dramatically, esp., for certified customers. 
It lasts longer than 134a as well. </t>
  </si>
  <si>
    <t>Consultant</t>
  </si>
  <si>
    <t xml:space="preserve">Worked for large aerosol manufacturer for 16 years, and 18 years now as industry consultant. </t>
  </si>
  <si>
    <t xml:space="preserve">Independent industry consultant, expert. </t>
  </si>
  <si>
    <t xml:space="preserve">NA, not a manufacturer. Consults on all types of Aerosol products. </t>
  </si>
  <si>
    <t>SNAP RULE AND AIM RULE… reducing greenhouse gases, 134a was all dusters before SNAP rule (2016) at that point most professional kept 134a but consumer switched to 152a.
Mostly 152a in consumer, but it is flammable… 
Also HFOs in some dusters, nonflammable… Industry worries about PFAS rules that could impact fluorene use… HFO 1234ze is captured in some state definitions of fluorene, but federal does not include it PFAS (EPA). HFO has half-life of 16 days, is not bio accumulative, etc., so industry view is that it should not be restricted- ongoing discussions. 
HFO in some dusters – nonflammable in most instances similar to 134a.</t>
  </si>
  <si>
    <t>Absolutely it is segmented! Primary segmentation based on price: industrial and professional products are much more expensive. Industrial also typically has higher fill weight, Staples and other consumer products are not as fully filled.
Home user uses to dust his computer, a canister will last a long time, year or more. 
Professional use, consume a canister every day in some industries: heavy equipment, lineman (partly why nonflammable is important, often working on live circuits)</t>
  </si>
  <si>
    <t xml:space="preserve">People who use most are techy folks, lots of computers, big audiophiles, home theatre, electronics in general. Duster helps them to maintain their equipment correctly. Most just buy one can at a time, though some will stock up a bit, especially if they are enthusiast.  
Even normal household may buy occasionally. 
I could see it as high as 50% of households, but for most a canister would last 2 years or more, I still have some that I brought home from the job 18 years ago… Recently bought one 3.5oz can that lasted me several months. </t>
  </si>
  <si>
    <t xml:space="preserve">Most of what I buy is from stores, but younger generations are more familiar and buy online. Tough to estimate and it is changing to online as time progresses. </t>
  </si>
  <si>
    <t>In-store: Staples, OfficeMAX, Walmart
Online: Amazon</t>
  </si>
  <si>
    <t xml:space="preserve">25% of purchasers would be every ~6 months… next group would be year to year and a half or less. </t>
  </si>
  <si>
    <t xml:space="preserve">Over the past 10-15 years usage may be up a little bit, there are more home computers and other electronic products in household use. 
Increasing purchase online, especially younger generations who prefer to buy a lot online already. </t>
  </si>
  <si>
    <t xml:space="preserve">They are ok, not as powerful as 134a aerosol duster. Not as convenient as aerosol. Better than nothing if you didn’t have aerosol duster.
They do last a long time, the rechargeable one that I had eventually died, they are not indefinite, they have a shelf life. Batteries lose their charge, not as effective as they were when new, which is not as good as an aerosol duster. </t>
  </si>
  <si>
    <t>AIM Act is slowly reducing amount of HFCs that you can use, as early as 2024 there could be a big reduction in total, so then price will go up due to supply and demand. 
American Innovation and Manufacturing Act - one of the last Trump administration laws. Aimed at reducing high global warming potential HFCs</t>
  </si>
  <si>
    <t xml:space="preserve">Not much at all. Good for purpose. 360 has been around for a long time, uses 360 valves. Summit Manufacturing makes these valves, has for a long time. </t>
  </si>
  <si>
    <t xml:space="preserve">Indefinite really, say 10 years… as long as it doesn’t leak it is fine. Aerosols typically on like if there are corrosive ingredients but that is not typical in dusters. </t>
  </si>
  <si>
    <t xml:space="preserve">Almost never, can’t remember any. </t>
  </si>
  <si>
    <t>Typical use is for computers keyboards, desktops, or other household electronics of some kind. Occasionally they might use them to dust their window blinds, figurines, collectables. Hard to reach and fiddly items that collect dust. 
Probably 90% of use though is on electronics 
From Q9: 25% of purchasers would be every ~6 months… next group would be year to year and a half or less.</t>
  </si>
  <si>
    <t xml:space="preserve">152a – most common household duster propellant
134a – most common industrial/professional propellant (nonflammable)
1234ze – increasing to replace 134a over time and some household use (nonflammable)
others: 
Don’t know shares (%) </t>
  </si>
  <si>
    <r>
      <t xml:space="preserve">CPSC has some label warnings that are required. 
Inhalation abuse warnings are </t>
    </r>
    <r>
      <rPr>
        <b/>
        <u/>
        <sz val="10"/>
        <color theme="3" tint="0.34998626667073579"/>
        <rFont val="Calibri"/>
        <family val="2"/>
        <scheme val="minor"/>
      </rPr>
      <t>industry practice</t>
    </r>
    <r>
      <rPr>
        <sz val="10"/>
        <color theme="3" tint="0.34998626667073579"/>
        <rFont val="Calibri"/>
        <family val="2"/>
        <scheme val="minor"/>
      </rPr>
      <t xml:space="preserve">. What responsible manufacturers do. There have been some trade association inputs in the past, but these warnings are not required. 
Some oversight thinks they should be required. Parts of EPA for the past 35 years say you have to warn consumers with labels, but other parts of EPA say consumers don’t read labels so must protect them by other means. These groups should get together and figure out what they want, but much for us. </t>
    </r>
  </si>
  <si>
    <t xml:space="preserve">Not really. If people want to abuse aerosols it is very difficult to stop them. Even the compressed gas ones, CO2, nitrogen would have the same effect of depleting oxygen to the brain to get a high. 
Years ago people used to huff spray paint to get a toluene high. They’d walk around with silver paint on their face, they didn’t care. </t>
  </si>
  <si>
    <t>Some manufacturers are putting bitterants in dusters. In households with young kids it can be a deterrent against abuse, but parents should be teaching their kids not to do that! 
But if it is in an office setting, some people really react badly to bitterants, cubicles and common spaces instead of individual offices, it can create environmental problems. There are lots of sensitivities to fragrance, etc., nowadays. People can’t take it.</t>
  </si>
  <si>
    <t>No idea.</t>
  </si>
  <si>
    <t xml:space="preserve">Educated guess: Professional 70% Consumer 30%
Industrial users buy more frequently, has higher use profile, but there are fewer of them. </t>
  </si>
  <si>
    <t>Not grown much but not declining. Maybe 1-2% YOY growth.</t>
  </si>
  <si>
    <t xml:space="preserve">Industrial: CRC, ITW Techspray-Chemtronics. 
Consumer: Falcon (never heard of Norazza, Maxell, others) </t>
  </si>
  <si>
    <t xml:space="preserve">Office Depot and Staples is where I’d expect to see them. Probably not available at Home Depot. 
There haven’t been many imports of dusters. As prices go up though we may see more imports coming in. 
Even components (cans, valves, etc.) 90% of components are made in USA.
Top Can Manufacturers: DS Container – Ball – Crown Cork And Seal
Valves: Summit (global leader), Avtar(?), Precision. </t>
  </si>
  <si>
    <t xml:space="preserve">These products contain no liquid, paste, or powder… only propellant comes out… nothing in there that comes out, to the consumer it is just air, most aerosols deliver some type of product so these need to be differentiated in easy-to-understand language. </t>
  </si>
  <si>
    <t xml:space="preserve">We don’t typically say Air on the label, don’t want people to think that it is air that you can breathe. In the US, if you are not emitting liquid, paste or powder then you have to say air/gas. 
DOT requires special permit for shipping because the product does not have liquid, paste, or powder. </t>
  </si>
  <si>
    <t xml:space="preserve">Industry is guarded… you will have difficulty speaking with them. </t>
  </si>
  <si>
    <t>Manager</t>
  </si>
  <si>
    <t xml:space="preserve">Most of our customers are regular consumers. I think businesses mostly buy online, I don’t really see too many of them here. </t>
  </si>
  <si>
    <t xml:space="preserve">People buy them for keyboards mostly, but also computers and other appliances like kitchen appliances. Anything that collects dust and is hard to clean. I see techy guys and regular people, dads buying them to clean their regular appliances. Entertainment systems and things like that.
Especially popular if you have cats. 
Quite a few households will buy them I think, couldn’t put a % on it, more than just a few. Probably a majority of households I’d say, we’re in a very dusty environment here in Phoenix. </t>
  </si>
  <si>
    <t xml:space="preserve">I couldn’t say online vs. in-store. </t>
  </si>
  <si>
    <t xml:space="preserve">More likely to see them at grocery stores, and Walmart or Target, not something you plan to buy, more like you see it and remember to buy it. 
They might choose us if they are really looking for it, techy or whatever, but there are better deals at bigger stores. </t>
  </si>
  <si>
    <t xml:space="preserve">They last a long time. Probably just a couple months in the year that you would actually need them. Maybe purchase once a year for most people. </t>
  </si>
  <si>
    <t xml:space="preserve">I know about them, but I’ve never used any of the alternatives and no one has ever talked to me about them. Don’t know. </t>
  </si>
  <si>
    <t xml:space="preserve">I haven’t really noticed that it has impacted pricing. Infrequent purchase at the household level, so tough to judge demand. We have steady sales from the store. </t>
  </si>
  <si>
    <t xml:space="preserve">Could use the whole can in one use but that is not typical. I have a lot of pets so I go through it pretty quickly, still lasts several weeks or more. </t>
  </si>
  <si>
    <t xml:space="preserve">They are displayed in our computer accessories aisle. We ask if they are over 18 at checkout. </t>
  </si>
  <si>
    <t xml:space="preserve">None that I know of. </t>
  </si>
  <si>
    <t xml:space="preserve">No complaints. I use a lot of them personally and though they have a distinct smell, it’s not something that I would complain about, just how it is. </t>
  </si>
  <si>
    <t xml:space="preserve">Retail Home Improvement since 1987 – Home Depot &amp; Lowes, increasing positions of responsibility in merchandising and general management. </t>
  </si>
  <si>
    <t xml:space="preserve">Primarily the growing home ownership of electronics. Use case for Canned Air. As ppl take on more home improvement there has been a great solution to clean finished products, dust, fracturing of materials. 
Wood fibers, metal fibers, etc. 
Easier to use, more ergonomically friendly. Used to be like a shotgun blast and now it is much more targeted- tubes, etc. 
Targeting certain trades as well. Electronics, contact cleaning, electrical. </t>
  </si>
  <si>
    <t xml:space="preserve">Definitely targeting. Branding- RCA for TVs and Video Equipment, dusting as contact cleaner.
CRC big in electrical distribution world and retail ques for that purpose. Faced both in canned air and electritians tools area. 
Most of the targeting is general use though. </t>
  </si>
  <si>
    <t xml:space="preserve">It is a fairly targeted product, definitely not like lightbulbs and duct tape, another tier or two down from common household items. Probably 1/4-1/3 of US households have purchased it in the last 5 years and still use it or have it around.
Within the past year, probably somewhere between 3%-5% on an annual basis. 
Professionals would be a lot more, pro applications. </t>
  </si>
  <si>
    <t>Mostly in-store retail. Online is growing, but mostly in-store for this product.
Need it now, can’t really wait for it. You have something in mind, not just buying it to put on your shelf. 
Pre-covid only 7% of Home Depot sales were online. Only 3-4% of Lowes.
Type of categories that are more conducive to online are variations of what is in-store. So I wouldn’t expect too much of a difference. Urgency/Immediacy/Shipping costs tend to push it towards in-store.  Even less online than average.</t>
  </si>
  <si>
    <t>Big category for OfficeMax/Staples of the world. Craft Stores (Michaels). Club… Little at general merch like Target or WMT, but I suspect mostly office supply.</t>
  </si>
  <si>
    <t>Basic/core category. Typical growth that rides along with other projects. Don’t buy it to buy it, need it for projects, clean up. 
Some commercial categories will use it every day. Electrician, etc., will be driven by consumer; last couple of years pros have been very busy, and that is still going due to backlog.</t>
  </si>
  <si>
    <t>Nice bump in 2020/2021 even 2022, but flattening out in 2023. Don’t anticipate that it will shrink back to 2019 levels, rather it will continue with pre-pandemic growth rates of 2%-4%.</t>
  </si>
  <si>
    <t xml:space="preserve">Definitely familiar with them. Consumers do not know them today. They are a bit clunky, cans are very easy &amp; convenient. Cans don’t require tools, batteries, charging, etc. 
Consumers typically have quick use and need it now. If you have to charge, plug in, etc., etc., these are not suitable substitutes. 
Maybe for an avid user who has regular usage then these might be suitable, but not occasional use for short burst of time typical of most cases. Can is very convenient. </t>
  </si>
  <si>
    <t>Everything is a bit more expensive today that they were 3 years ago. But demand remains high due to increased activity. Inflation did not have negative effect through 2022 but seems to have plateaued in 2023. Won’t see growth due to price, may actually see price compression as time progresses. 
Price increases due to reasons that no longer influence pricing, look to mfgs to reduce, or do we make changes to the product to increase unit sales. Rationalize this year and last year. Prices are definitely up since prior years but volume was not affected.</t>
  </si>
  <si>
    <t xml:space="preserve">More concentrated streams, targeted sprays through improved triggers and tubes. Better grips, ergonomically improved spray nozzles for better control. </t>
  </si>
  <si>
    <t xml:space="preserve">We have good turns on retail shelves and ordering cycles that ensure we don’t overstock. We’re not losing shelf life in the store. We order and restock at the rate of sale maintaining a finite number of weeks supply. It’s a constant flow through retail type of product.
Don’t remember any instances where product got old on the shelf, consumer complained about it. 
Actual useful life is question for manufacturers, I don’t know of any issues though. </t>
  </si>
  <si>
    <t xml:space="preserve">Increasing number of brands, and private labels, have been introduced that keep the category fresh and new. More today than there were in the past, especially private labels. </t>
  </si>
  <si>
    <t xml:space="preserve">It typically only requires a short blast of air to finish the project, so one can will often fulfill the needs of several projects, could have them at home for a long time.
Q.6 he said 5 years.  </t>
  </si>
  <si>
    <t xml:space="preserve">Our discussions with manufacturers are typically around safety and ozone. Consumer safety is typically about the product won’t harm what they use it on. We’re less involved in what the chemical options are; Propellants and bitterants, things like that. Our focus is more on features and benefits. </t>
  </si>
  <si>
    <t xml:space="preserve">Probably. We put that on mfgs to conform to regulations. There probably are some standards but our involvement would be at a much higher level than that. </t>
  </si>
  <si>
    <t xml:space="preserve">Don’t know. </t>
  </si>
  <si>
    <t xml:space="preserve">For the average consumer, real world applications. They know that lots of things in DIY stores can be dangerous if they don’t use them correctly. 
The assumption is that big retailer will not sell something that is fundamentally not safe but that it is safe for what the intended use. 
Stuff on the back of the can, ignition, flash warnings, etc., etc. those are on spray paint too. People understand that it is ok to use and that they need to use it properly.
Nobody thinks of it as an inherently unsafe product. </t>
  </si>
  <si>
    <t>That number feels a little light. I’d say closer to 25M units not 20M [total ADP market in US]</t>
  </si>
  <si>
    <t>About 40% (not 50%) is consumer use at home. [40% of 25M = 10M]
There's a high percentage used at the office.</t>
  </si>
  <si>
    <t xml:space="preserve">Falcon, Blow Off, Endust, CRC (electrical), private labels. Those are probably the biggest brands. </t>
  </si>
  <si>
    <t xml:space="preserve">Senior Vice President at (top ADP supplier), been there for over 10 years in sales and marketing. Responsible for business growth across all channels including mass, grocery, drug, e-commerce, hardware, home centers, distributors, and specialty retailers. </t>
  </si>
  <si>
    <t>We are present and do all of our manufacturing in the U.S. 
We have a strong presence in USA, Canada, and the U.K., Latin America and Mediterranean &amp; Arabian countries as well. We have an office in the U.K., and we maintain our headquarters in the U.S. 
Annual volume is in excess of 50 million units. and total employees is somewhere between 75 and 100.</t>
  </si>
  <si>
    <t xml:space="preserve">We only do dusters and marine horns. </t>
  </si>
  <si>
    <t>A lot of the changes are related to regulatory as far as the gas that or propellent that's allowed to be used, none of our horns or dusters have any CFCs in them. 
Our propellants are primarily a 152a refrigerant; air horn uses 134a refrigerant. 
There’s also a newer one 1234ze which is a nonflammable gas It has a very low GWP (Global Warming Potential) attached to it. 
We are discontinuing the use of 134a gas, which is also nonflammable due to regulatory issues. It's been delisted in Europe and it’s starting to be delisted in Canada. 
California has called it out as well. So we've made the transition to a new gas with the lower GWP. But, yes, the 152a gas is the most prevalent in all of the industrial categories.</t>
  </si>
  <si>
    <t xml:space="preserve">The nonflammable gas, while offered to the public, is not anywhere near what it is in the industrial usage. A lot of that is in factories, laboratories, medical facilities, actually in the motion picture industry too – cleaning camera lenses. We have a big interest in that little global business segment. </t>
  </si>
  <si>
    <t>No, I really don't. We can't get Nielsen or IRI data that can give us firm information on that because most dusters are sold at retail, and retailers typically only sell one brand. 
Walmart is one of the few people that has more than one duster line in their assortment, and that's segmented between electronics and office supply so even there it is difficult to get data. 
Almost every other customer has just a single duster. So Nielsen will not report data on anybody that is single use.
The only places that have multiple SKU listings would be office wholesalers such as Essendant, W.B. Mason or S.P. Richards. And that's because they're a web-based business-to-business portal. But at retail, it's hard to say what that number might be for households
Q. Some other people have said it's probably even less than 5% of households in a typical year. Does that sound reasonable to you? Or does that sound too high, too low?
It sounds a little bit low, especially after the last few years of COVID and work from home. We saw a big spike in sales during the pandemic, which was quite a surprise, people weren’t relying on a purchasing manager, individuals were purchasing aerosol duster products
themselves. But, over the last 10-15 years it's increased slightly. Nothing to get excited about. It's been a steady, steady market.</t>
  </si>
  <si>
    <t>Primarily retail, brick-and-mortar -- there is a strong online presence as well but very little is done direct to consumer through our website.
Probably 65% in-store vs. 35% online.</t>
  </si>
  <si>
    <t xml:space="preserve">Sam's, Staples, Costco, Best Buy, Dollar General, Office Depot.
I do have a view of their relative shares, but that is proprietary so I’m not going to share that.
Q: What would you say is the typical retail markup (margin) on Aerosol Dusters? 
Clubs work at less than 20% margin, 
Mass Market Retailers work at 50% plus, and 
Specialty, like drug, and grocery (in my channel), work at 80% plus
What we do in grocery is very little. Oftentimes, it's just one facing of product, and it's very dependent upon the individual store, we’re not dealing with a corporate buyer more local than that. </t>
  </si>
  <si>
    <t xml:space="preserve">I don’t have any household use data, too much of a stretch for me to try to guess at that. </t>
  </si>
  <si>
    <t xml:space="preserve">COVID kind of picked it up a bit and those might have been business users, not strictly consumer users, just business use at home. 
But for the most part, consumers go where they feel comfortable, where they feel the price is right and where it's convenient to get the product. It’s not really changed that much. </t>
  </si>
  <si>
    <t xml:space="preserve">I see them as novelties. I think they are an alternative, but I don't think they're as effective. Consumers don't want a bulky item like that in their homes. They don't have to worry about recharging or plugging it in. The convenience of a duster is pick it up, spray it, and be done with it.
We’ve been approached numerous times by these other companies to introduce their product into our line, and we have not done so.
From my point of view, consumers might as well use their blow dryer </t>
  </si>
  <si>
    <t>We've seen a decline in demand, from about October until the end of April, we’ve had to increase pricing due to inflation by about 60% over that period (MSP)
Driven by freight, corrugated, propellant, steel, all of our prices have gone up tremendously. 
Retail prices have gone up too, could be as high as 50% to 70% depending on the store. 
We did see a big pickup with one account that sold the 7 ounces versus the 10 ounce they had a huge increase... probably inflation/price point related</t>
  </si>
  <si>
    <t xml:space="preserve">No changes other than propellant. Since the addition of bitterant there have been no significant changes. </t>
  </si>
  <si>
    <t>None to speak of</t>
  </si>
  <si>
    <t>The typical 10 oz duster has about 120 2-second to 3-second blasts. So depending on what the person is using it for will determine how long it lasts. 
We try and give the consumer an idea that it's not just for your computer keyboard or your CPU or your mouse, but also for household usage for dusting ceiling fans, cleaning out smoke alarms, tchotchkes on shelves, and blowing dust away from whatever, wherever you might need it. So depending on the individual consumer, if they use it for multiple things other than their personal office space, the usage would be greater.
On our website I think we have 101 uses for a duster
Q: How is this usage different for commercial?
The consumer just uses it wherever they want but an industrial or commercial account has a specific need for where they will use the product, be it a laboratory, a medical situation or an area that has restrictions on it. 
A lot of commercial users will have an installed air compression system. So they use big air hoses. So not an individual can of duster in manufacturing settings. 
But in and office setting people use it left, right and center</t>
  </si>
  <si>
    <t xml:space="preserve">152a – 90-95%
134a – declining %
1234ze – growing %
others:  none
We use a different propellant in Horns, isobutane, it is extremely flammable. Same stuff used in lighters. </t>
  </si>
  <si>
    <t>I’d say that most other manufacturers copy what we do. We have been a proponent of this for the last almost 20 years. We have a proprietary method of putting the bitterant into a duster versus other companies that do not -- we do public service announcements, we've been a proponent, advocating to stop inhalant abuse 
We developed the anti-abuse icon that most others use too. We don’t like that they use it, but they do</t>
  </si>
  <si>
    <t>we haven't explored any more technical areas about abuse, I think we've done about all we can do. 
We do, however, actively send information to school districts. We have PSAs (product saftey announcements) We have warnings on our can. We promote safety with all of our accounts that we deal with.
The biggest thing that we hate having said is that it is Canned Air -- because it’s not...</t>
  </si>
  <si>
    <t xml:space="preserve">For the most part, people know what they're buying, and they don't pay attention to any of it. The top of our cans says, do not shake and invariably, they shake it. You’ve got to keep in mind that all of the back panel stuff is for risk management. </t>
  </si>
  <si>
    <t>probably about 35 million units on an annual basis [ICA: long pause, not sounding very confident]... both consumer and professional/industrial 
Retail value well in excess of $100M 
We shipped over 20M units ourselves last year [ICA: manufacturer sales, impact on supply-chain, retail inventories not stated]</t>
  </si>
  <si>
    <t xml:space="preserve">Probably 80-85% of shipments are consumer, we've always had a strong presence at retail [ICA: of their own products] </t>
  </si>
  <si>
    <t xml:space="preserve">Over the last 10 years it's been growing, but in the last 3 years it’s exploded...
People working from home because of COVID. Previously, in the typical office, you’d have one guy buying it using it on 10 different machines or whatever, but when you're working from home, you sell 8 of them instead of just one. At work, the purchase agent will buy a case of them and spread it through the company. </t>
  </si>
  <si>
    <t xml:space="preserve">Falcon: 50%-55% retail (Maxell is private label, we also mfg: Staples, Best Buy, RCA) 
Air Water Distributors (AWD) China
Technical Chemical Companies (TCC) Texas
Max Pro, Boca Raton, FL
Chicago Metallic (Norazza, Endust for Electronics) Chicago
Perfect Data, ?
CRC, Philadelphia
Q: What portion of domestic ADPs are imported?
There used to be a lot of them made in China, but I will tell you it's dropped dramatically, Their inability to supply during the pandemic costs them greatly. We were the beneficiary at Staples. We had their private label business. We lost it to China based on pricing. -- and they came back to us and said, "We need product -- what can you do?” 
I know that they're still supplying Office Depot. I think maybe the Microcenter out of Ohio, they supply there to, but their business has diminished significantly. They're part of a $1 billion corporation based out of Japan. And they could play funny things with pricing because of that. </t>
  </si>
  <si>
    <t>Office Depot, AWD from China last I knew. 
Walmart made by TCC today (was AWD and before that Falcon)
Staples, Best Buy, RCA, Maxell all from Falcon 
[ICA post interview comment: are these private labels part of the 20M that they shipped to USA?]
Q: What is P/L share of household consumer market?
It's hard to estimate. We've just switched back to staples. They awarded us a contract a year ago, and we're just getting up and going. 
25% to 40% of the market
We’ve seen that anytime a company tries to switch to private label, they usually come back to Dust Off brand because of its importance.</t>
  </si>
  <si>
    <t xml:space="preserve">It's easy, people get that. Just like saying Coca-Cola or Kleenex when you mean a soda or tissue, its what people connected it with. So that's what people call it. So if you're doing a search, they're going to search for canned air, so they better be able to find you if they put it into their web search, I put it on there too, it’s a matter of SEO. </t>
  </si>
  <si>
    <t xml:space="preserve">We've see one large customer, that we no longer do business with, with Canned Air on their label, call it, canned air.
Uline Canned Air     They wanted us to do their private label and they insisted on calling it Canned Air, so we said NO. 
Q: Have you heard of the following "Canned Air" labelled products?
T-Ran Air Duster (NO) One-Shot Canned Air? (NO) AERO (YES)
You can probably find others online, but Uline is the only major one. 
Of course if you put canned air into your online search, lots of products will pop up, ours too. </t>
  </si>
  <si>
    <t xml:space="preserve">I’m often amazed by this category, I joined the company 10 years ago, I had never ever purchased a can of duster -- to see the volume that we stymes me. I mean my wife never bought a can of it. We never used it. It's one of those nice type things that does millions and millions of dollars over the course of the year but you've never heard of it before. </t>
  </si>
  <si>
    <t xml:space="preserve">29. What type of chemical is typically used to create the bitterant in aerosol duster products? </t>
  </si>
  <si>
    <t>29</t>
  </si>
  <si>
    <t xml:space="preserve">Bitrex – considered the most bitter chemical in the world.
We get it from factory in the Netherlands. Online you’ll see that even a small dosage can make a swimming pool bitter.
We use less than 15ppm to deliver the bitterant. 
Many others use the same chemical, but since the bitterant has heavier density than the gas it is not as evenly distributed as our product. We micro dose the bitterant to provide even distribution throughout. 
The fact that it is in there is considered sufficient in the industry. We don’t really feel that there would be any benefit in identifying the type of bitterant in use or how it is introduced. That’s why it is not identified on SDS, etc. 
Just need to know that it is in there. </t>
  </si>
  <si>
    <t>SOW</t>
  </si>
  <si>
    <t>In-Store Product Database</t>
  </si>
  <si>
    <t>Supplier Database</t>
  </si>
  <si>
    <t>Definitions</t>
  </si>
  <si>
    <t>Retailer List</t>
  </si>
  <si>
    <t>Online - Product Database</t>
  </si>
  <si>
    <t>Product Substitutes Database</t>
  </si>
  <si>
    <t>Warning Placement Diagram</t>
  </si>
  <si>
    <t>Data Analysis Database</t>
  </si>
  <si>
    <t>Select Markets (BOPIS) Database</t>
  </si>
  <si>
    <t>Trade Interview Deliverable</t>
  </si>
  <si>
    <t>Size of the US Aerosol Duster Market</t>
  </si>
  <si>
    <t>Country</t>
  </si>
  <si>
    <t>Category</t>
  </si>
  <si>
    <t>Unit</t>
  </si>
  <si>
    <t>Aerosol Dusters</t>
  </si>
  <si>
    <t>USD mn, RSP</t>
  </si>
  <si>
    <t>mn units</t>
  </si>
  <si>
    <t>Average Price (RSP)</t>
  </si>
  <si>
    <t>Size of the Aerosol Duster Market for Household Consumers vs. Professionals</t>
  </si>
  <si>
    <t xml:space="preserve">Attribute </t>
  </si>
  <si>
    <t>Retail Sales</t>
  </si>
  <si>
    <t>mn value sold</t>
  </si>
  <si>
    <t xml:space="preserve">   Household consumers</t>
  </si>
  <si>
    <t>Share</t>
  </si>
  <si>
    <t xml:space="preserve">   Professionals at Retail</t>
  </si>
  <si>
    <t>Professional/Industrial Sales</t>
  </si>
  <si>
    <t>Average Price of Aerosol Dusters by Propellant Type</t>
  </si>
  <si>
    <t>10 oz</t>
  </si>
  <si>
    <t>8 oz</t>
  </si>
  <si>
    <t>3.5 oz</t>
  </si>
  <si>
    <t>All Sizes</t>
  </si>
  <si>
    <t>HFC-152a</t>
  </si>
  <si>
    <t>USD, RSP</t>
  </si>
  <si>
    <t>Store-Based</t>
  </si>
  <si>
    <t>n/a </t>
  </si>
  <si>
    <t>All Outlets</t>
  </si>
  <si>
    <t>HFC-134a</t>
  </si>
  <si>
    <t>HFO-1234ez &amp; HFC-152a/HFC-134a blend</t>
  </si>
  <si>
    <t xml:space="preserve">Aerosol Duster: Share of "Air" Products </t>
  </si>
  <si>
    <t>Share of SKUs</t>
  </si>
  <si>
    <t>Estimated Market Size (Units)</t>
  </si>
  <si>
    <t>Air on Product Label</t>
  </si>
  <si>
    <t>Air in Online Product Description</t>
  </si>
  <si>
    <t xml:space="preserve">Aerosol Dusters: Share of Propellants </t>
  </si>
  <si>
    <t>Propellant Type</t>
  </si>
  <si>
    <t>HFP-1234ze</t>
  </si>
  <si>
    <t>HFC-1242a/HFC-134a</t>
  </si>
  <si>
    <t>Aerosol Dusters: Share of Products with Bitterant</t>
  </si>
  <si>
    <t>In-Store</t>
  </si>
  <si>
    <t xml:space="preserve">Aerosol Duster Retail Sales: Online vs. In-Store </t>
  </si>
  <si>
    <t>Average Price/unit</t>
  </si>
  <si>
    <t>Units sold (mn)</t>
  </si>
  <si>
    <t xml:space="preserve">Channel Sales US$ (mn) </t>
  </si>
  <si>
    <t>10 years. We have a 1-year warranty period feeling that if the consumer has a problem, they will contact us within 1 year. But 10 years is the useful life. After that, the strength of the spray starts to weaken.</t>
  </si>
  <si>
    <t>This workbook was prepared by Euromonitor Consulting for CPSC staff. Information presented in this workbook has not been reviewed or approved by, and does not necessarily represent the views of, the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</si>
</sst>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mm/dd/yy"/>
    <numFmt numFmtId="166" formatCode="0_);[Red]\(0\)"/>
    <numFmt numFmtId="167" formatCode="&quot;$&quot;#,##0.00"/>
    <numFmt numFmtId="168" formatCode="0.0%"/>
    <numFmt numFmtId="169" formatCode="0.0"/>
    <numFmt numFmtId="170" formatCode="_([$$-409]* #,##0.00_);_([$$-409]* \(#,##0.00\);_([$$-409]* &quot;-&quot;??_);_(@_)"/>
  </numFmts>
  <fonts count="7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sz val="10"/>
      <name val="Arial"/>
      <family val="2"/>
    </font>
    <font>
      <sz val="10"/>
      <color indexed="8"/>
      <name val="Arial"/>
      <family val="2"/>
    </font>
    <font>
      <sz val="11"/>
      <color indexed="8"/>
      <name val="Calibri"/>
      <family val="2"/>
    </font>
    <font>
      <sz val="11"/>
      <color indexed="9"/>
      <name val="Calibri"/>
      <family val="2"/>
    </font>
    <font>
      <sz val="11"/>
      <color indexed="12"/>
      <name val="Calibri"/>
      <family val="2"/>
    </font>
    <font>
      <b/>
      <sz val="11"/>
      <color indexed="53"/>
      <name val="Calibri"/>
      <family val="2"/>
    </font>
    <font>
      <b/>
      <sz val="11"/>
      <color indexed="9"/>
      <name val="Calibri"/>
      <family val="2"/>
    </font>
    <font>
      <i/>
      <sz val="11"/>
      <color indexed="59"/>
      <name val="Calibri"/>
      <family val="2"/>
    </font>
    <font>
      <sz val="11"/>
      <color indexed="19"/>
      <name val="Calibri"/>
      <family val="2"/>
    </font>
    <font>
      <b/>
      <sz val="15"/>
      <color indexed="31"/>
      <name val="Calibri"/>
      <family val="2"/>
    </font>
    <font>
      <b/>
      <sz val="13"/>
      <color indexed="31"/>
      <name val="Calibri"/>
      <family val="2"/>
    </font>
    <font>
      <b/>
      <sz val="11"/>
      <color indexed="31"/>
      <name val="Calibri"/>
      <family val="2"/>
    </font>
    <font>
      <sz val="11"/>
      <color indexed="21"/>
      <name val="Calibri"/>
      <family val="2"/>
    </font>
    <font>
      <sz val="11"/>
      <color indexed="53"/>
      <name val="Calibri"/>
      <family val="2"/>
    </font>
    <font>
      <sz val="11"/>
      <color indexed="26"/>
      <name val="Calibri"/>
      <family val="2"/>
    </font>
    <font>
      <b/>
      <sz val="11"/>
      <color indexed="39"/>
      <name val="Calibri"/>
      <family val="2"/>
    </font>
    <font>
      <b/>
      <sz val="18"/>
      <color indexed="31"/>
      <name val="Cambria"/>
      <family val="2"/>
    </font>
    <font>
      <b/>
      <sz val="11"/>
      <color indexed="8"/>
      <name val="Calibri"/>
      <family val="2"/>
    </font>
    <font>
      <sz val="10"/>
      <color theme="1"/>
      <name val="Arial"/>
      <family val="2"/>
    </font>
    <font>
      <u/>
      <sz val="10"/>
      <color indexed="12"/>
      <name val="Arial"/>
      <family val="2"/>
    </font>
    <font>
      <sz val="11"/>
      <color theme="1"/>
      <name val="Wingdings"/>
      <charset val="2"/>
    </font>
    <font>
      <sz val="9"/>
      <color theme="1"/>
      <name val="Geneva"/>
      <family val="2"/>
    </font>
    <font>
      <b/>
      <sz val="28"/>
      <color theme="1"/>
      <name val="Calibri"/>
      <family val="2"/>
      <scheme val="minor"/>
    </font>
    <font>
      <sz val="13.3"/>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b/>
      <sz val="20"/>
      <color theme="1"/>
      <name val="Calibri"/>
      <family val="2"/>
      <scheme val="minor"/>
    </font>
    <font>
      <b/>
      <sz val="10"/>
      <color indexed="9"/>
      <name val="Calibri"/>
      <family val="2"/>
      <scheme val="minor"/>
    </font>
    <font>
      <sz val="12"/>
      <color theme="2"/>
      <name val="Calibri"/>
      <family val="2"/>
      <scheme val="minor"/>
    </font>
    <font>
      <sz val="10"/>
      <name val="Arial"/>
      <family val="2"/>
    </font>
    <font>
      <sz val="10.5"/>
      <color theme="1"/>
      <name val="Calibri"/>
      <family val="2"/>
      <scheme val="minor"/>
    </font>
    <font>
      <b/>
      <sz val="11"/>
      <color theme="1"/>
      <name val="Calibri"/>
      <family val="2"/>
      <scheme val="minor"/>
    </font>
    <font>
      <b/>
      <sz val="10"/>
      <name val="Arial"/>
      <family val="2"/>
    </font>
    <font>
      <u/>
      <sz val="11"/>
      <color theme="10"/>
      <name val="Calibri"/>
      <family val="2"/>
      <scheme val="minor"/>
    </font>
    <font>
      <u/>
      <sz val="10"/>
      <color theme="10"/>
      <name val="Arial"/>
      <family val="2"/>
    </font>
    <font>
      <u/>
      <sz val="10"/>
      <color theme="10"/>
      <name val="Arial"/>
      <family val="2"/>
    </font>
    <font>
      <sz val="11"/>
      <color rgb="FFFF0000"/>
      <name val="Calibri"/>
      <family val="2"/>
      <scheme val="minor"/>
    </font>
    <font>
      <sz val="11"/>
      <name val="Calibri"/>
      <family val="2"/>
      <scheme val="minor"/>
    </font>
    <font>
      <sz val="9"/>
      <name val="Calibri"/>
      <family val="2"/>
      <scheme val="minor"/>
    </font>
    <font>
      <sz val="8"/>
      <name val="Calibri"/>
      <family val="2"/>
      <scheme val="minor"/>
    </font>
    <font>
      <sz val="11"/>
      <color theme="9"/>
      <name val="Calibri"/>
      <family val="2"/>
      <scheme val="minor"/>
    </font>
    <font>
      <sz val="10"/>
      <color indexed="9"/>
      <name val="Calibri"/>
      <family val="2"/>
      <scheme val="minor"/>
    </font>
    <font>
      <sz val="11"/>
      <color indexed="9"/>
      <name val="Calibri"/>
      <family val="2"/>
      <scheme val="minor"/>
    </font>
    <font>
      <b/>
      <sz val="10"/>
      <name val="Calibri"/>
      <family val="2"/>
      <scheme val="minor"/>
    </font>
    <font>
      <b/>
      <i/>
      <sz val="11"/>
      <color theme="1"/>
      <name val="Calibri"/>
      <family val="2"/>
      <scheme val="minor"/>
    </font>
    <font>
      <sz val="14"/>
      <color indexed="9"/>
      <name val="Arial"/>
      <family val="2"/>
    </font>
    <font>
      <sz val="14"/>
      <color indexed="9"/>
      <name val="Arial"/>
      <family val="2"/>
    </font>
    <font>
      <b/>
      <sz val="14"/>
      <color theme="1"/>
      <name val="Calibri"/>
      <family val="2"/>
      <scheme val="minor"/>
    </font>
    <font>
      <sz val="16"/>
      <name val="Arial"/>
      <family val="2"/>
    </font>
    <font>
      <b/>
      <sz val="12"/>
      <color rgb="FFFF0000"/>
      <name val="Calibri"/>
      <family val="2"/>
      <scheme val="minor"/>
    </font>
    <font>
      <b/>
      <sz val="12"/>
      <name val="Arial"/>
      <family val="2"/>
    </font>
    <font>
      <b/>
      <sz val="11"/>
      <name val="Calibri"/>
      <family val="2"/>
      <scheme val="minor"/>
    </font>
    <font>
      <sz val="12"/>
      <color theme="1"/>
      <name val="Arial"/>
      <family val="2"/>
    </font>
    <font>
      <sz val="14"/>
      <color theme="0"/>
      <name val="Arial"/>
      <family val="2"/>
    </font>
    <font>
      <sz val="11"/>
      <color theme="0"/>
      <name val="Calibri"/>
      <family val="2"/>
      <scheme val="minor"/>
    </font>
    <font>
      <sz val="10"/>
      <color theme="0"/>
      <name val="Calibri"/>
      <family val="2"/>
      <scheme val="minor"/>
    </font>
    <font>
      <sz val="10"/>
      <color theme="8" tint="-0.249977111117893"/>
      <name val="Calibri"/>
      <family val="2"/>
      <scheme val="minor"/>
    </font>
    <font>
      <b/>
      <sz val="10"/>
      <color theme="1"/>
      <name val="Arial"/>
      <family val="2"/>
    </font>
    <font>
      <sz val="11"/>
      <color rgb="FF262626"/>
      <name val="Calibri"/>
      <family val="2"/>
      <scheme val="minor"/>
    </font>
    <font>
      <b/>
      <sz val="8"/>
      <color indexed="9"/>
      <name val="Calibri"/>
      <family val="2"/>
      <scheme val="minor"/>
    </font>
    <font>
      <sz val="8"/>
      <color theme="1"/>
      <name val="Calibri"/>
      <family val="2"/>
      <scheme val="minor"/>
    </font>
    <font>
      <sz val="10"/>
      <color theme="3" tint="0.34998626667073579"/>
      <name val="Calibri"/>
      <family val="2"/>
      <scheme val="minor"/>
    </font>
    <font>
      <b/>
      <u/>
      <sz val="10"/>
      <color theme="3" tint="0.34998626667073579"/>
      <name val="Calibri"/>
      <family val="2"/>
      <scheme val="minor"/>
    </font>
    <font>
      <sz val="10"/>
      <color indexed="9"/>
      <name val="Arial"/>
      <family val="2"/>
    </font>
    <font>
      <sz val="10"/>
      <name val="Calibri"/>
      <family val="2"/>
    </font>
    <font>
      <i/>
      <sz val="8"/>
      <name val="Arial"/>
      <family val="2"/>
    </font>
    <font>
      <b/>
      <sz val="12"/>
      <color theme="1"/>
      <name val="Calibri"/>
      <family val="2"/>
      <scheme val="minor"/>
    </font>
  </fonts>
  <fills count="34">
    <fill>
      <patternFill patternType="none"/>
    </fill>
    <fill>
      <patternFill patternType="gray125"/>
    </fill>
    <fill>
      <patternFill patternType="solid">
        <fgColor indexed="45"/>
      </patternFill>
    </fill>
    <fill>
      <patternFill patternType="solid">
        <fgColor indexed="43"/>
      </patternFill>
    </fill>
    <fill>
      <patternFill patternType="solid">
        <fgColor indexed="44"/>
      </patternFill>
    </fill>
    <fill>
      <patternFill patternType="solid">
        <fgColor indexed="41"/>
      </patternFill>
    </fill>
    <fill>
      <patternFill patternType="solid">
        <fgColor indexed="47"/>
      </patternFill>
    </fill>
    <fill>
      <patternFill patternType="solid">
        <fgColor indexed="14"/>
      </patternFill>
    </fill>
    <fill>
      <patternFill patternType="solid">
        <fgColor indexed="13"/>
      </patternFill>
    </fill>
    <fill>
      <patternFill patternType="solid">
        <fgColor indexed="40"/>
      </patternFill>
    </fill>
    <fill>
      <patternFill patternType="solid">
        <fgColor indexed="15"/>
      </patternFill>
    </fill>
    <fill>
      <patternFill patternType="solid">
        <fgColor indexed="51"/>
      </patternFill>
    </fill>
    <fill>
      <patternFill patternType="solid">
        <fgColor indexed="38"/>
      </patternFill>
    </fill>
    <fill>
      <patternFill patternType="solid">
        <fgColor indexed="37"/>
      </patternFill>
    </fill>
    <fill>
      <patternFill patternType="solid">
        <fgColor indexed="63"/>
      </patternFill>
    </fill>
    <fill>
      <patternFill patternType="solid">
        <fgColor indexed="36"/>
      </patternFill>
    </fill>
    <fill>
      <patternFill patternType="solid">
        <fgColor indexed="35"/>
      </patternFill>
    </fill>
    <fill>
      <patternFill patternType="solid">
        <fgColor indexed="25"/>
      </patternFill>
    </fill>
    <fill>
      <patternFill patternType="solid">
        <fgColor indexed="16"/>
      </patternFill>
    </fill>
    <fill>
      <patternFill patternType="solid">
        <fgColor indexed="9"/>
      </patternFill>
    </fill>
    <fill>
      <patternFill patternType="solid">
        <fgColor indexed="58"/>
      </patternFill>
    </fill>
    <fill>
      <patternFill patternType="solid">
        <fgColor indexed="11"/>
      </patternFill>
    </fill>
    <fill>
      <patternFill patternType="solid">
        <fgColor theme="4"/>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rgb="FFA83D72"/>
        <bgColor indexed="64"/>
      </patternFill>
    </fill>
    <fill>
      <patternFill patternType="solid">
        <fgColor rgb="FFF2F2F2"/>
        <bgColor indexed="64"/>
      </patternFill>
    </fill>
    <fill>
      <patternFill patternType="solid">
        <fgColor rgb="FFD9D9D9"/>
        <bgColor rgb="FF000000"/>
      </patternFill>
    </fill>
    <fill>
      <patternFill patternType="solid">
        <fgColor theme="2" tint="-4.9989318521683403E-2"/>
        <bgColor indexed="64"/>
      </patternFill>
    </fill>
    <fill>
      <patternFill patternType="solid">
        <fgColor theme="2" tint="-0.14999847407452621"/>
        <bgColor indexed="64"/>
      </patternFill>
    </fill>
  </fills>
  <borders count="29">
    <border>
      <left/>
      <right/>
      <top/>
      <bottom/>
      <diagonal/>
    </border>
    <border>
      <left style="thin">
        <color indexed="59"/>
      </left>
      <right style="thin">
        <color indexed="59"/>
      </right>
      <top style="thin">
        <color indexed="59"/>
      </top>
      <bottom style="thin">
        <color indexed="59"/>
      </bottom>
      <diagonal/>
    </border>
    <border>
      <left style="double">
        <color indexed="39"/>
      </left>
      <right style="double">
        <color indexed="39"/>
      </right>
      <top style="double">
        <color indexed="39"/>
      </top>
      <bottom style="double">
        <color indexed="39"/>
      </bottom>
      <diagonal/>
    </border>
    <border>
      <left/>
      <right/>
      <top/>
      <bottom style="thick">
        <color indexed="37"/>
      </bottom>
      <diagonal/>
    </border>
    <border>
      <left/>
      <right/>
      <top/>
      <bottom style="thick">
        <color indexed="14"/>
      </bottom>
      <diagonal/>
    </border>
    <border>
      <left/>
      <right/>
      <top/>
      <bottom style="medium">
        <color indexed="14"/>
      </bottom>
      <diagonal/>
    </border>
    <border>
      <left/>
      <right/>
      <top/>
      <bottom style="double">
        <color indexed="53"/>
      </bottom>
      <diagonal/>
    </border>
    <border>
      <left style="thin">
        <color indexed="56"/>
      </left>
      <right style="thin">
        <color indexed="56"/>
      </right>
      <top style="thin">
        <color indexed="56"/>
      </top>
      <bottom style="thin">
        <color indexed="56"/>
      </bottom>
      <diagonal/>
    </border>
    <border>
      <left style="thin">
        <color indexed="39"/>
      </left>
      <right style="thin">
        <color indexed="39"/>
      </right>
      <top style="thin">
        <color indexed="39"/>
      </top>
      <bottom style="thin">
        <color indexed="39"/>
      </bottom>
      <diagonal/>
    </border>
    <border>
      <left/>
      <right/>
      <top style="thin">
        <color indexed="37"/>
      </top>
      <bottom style="double">
        <color indexed="37"/>
      </bottom>
      <diagonal/>
    </border>
    <border>
      <left style="thin">
        <color theme="1" tint="0.59996337778862885"/>
      </left>
      <right style="thin">
        <color theme="1" tint="0.59996337778862885"/>
      </right>
      <top/>
      <bottom/>
      <diagonal/>
    </border>
    <border>
      <left style="thin">
        <color theme="1" tint="0.59996337778862885"/>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1" tint="0.59996337778862885"/>
      </right>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59999389629810485"/>
      </left>
      <right style="thin">
        <color theme="1" tint="0.59999389629810485"/>
      </right>
      <top style="thin">
        <color theme="1" tint="0.59999389629810485"/>
      </top>
      <bottom style="thin">
        <color theme="1" tint="0.59999389629810485"/>
      </bottom>
      <diagonal/>
    </border>
    <border>
      <left style="thin">
        <color theme="0" tint="-0.499984740745262"/>
      </left>
      <right style="thin">
        <color theme="0" tint="-0.499984740745262"/>
      </right>
      <top style="thin">
        <color theme="0" tint="-0.499984740745262"/>
      </top>
      <bottom/>
      <diagonal/>
    </border>
    <border>
      <left/>
      <right/>
      <top/>
      <bottom style="thin">
        <color theme="4" tint="0.39997558519241921"/>
      </bottom>
      <diagonal/>
    </border>
    <border>
      <left/>
      <right/>
      <top style="thin">
        <color theme="4" tint="0.39997558519241921"/>
      </top>
      <bottom/>
      <diagonal/>
    </border>
    <border>
      <left style="thin">
        <color theme="1"/>
      </left>
      <right style="thin">
        <color theme="1"/>
      </right>
      <top style="thin">
        <color theme="1"/>
      </top>
      <bottom style="thin">
        <color theme="1"/>
      </bottom>
      <diagonal/>
    </border>
    <border>
      <left style="thin">
        <color theme="1" tint="0.59996337778862885"/>
      </left>
      <right style="thin">
        <color theme="1" tint="0.59996337778862885"/>
      </right>
      <top/>
      <bottom style="thin">
        <color theme="1" tint="0.59996337778862885"/>
      </bottom>
      <diagonal/>
    </border>
    <border>
      <left style="thin">
        <color rgb="FFBCBCBC"/>
      </left>
      <right style="thin">
        <color rgb="FFBCBCBC"/>
      </right>
      <top style="thin">
        <color rgb="FFBCBCBC"/>
      </top>
      <bottom style="thin">
        <color rgb="FFBCBCBC"/>
      </bottom>
      <diagonal/>
    </border>
  </borders>
  <cellStyleXfs count="68">
    <xf numFmtId="0" fontId="0" fillId="0" borderId="0"/>
    <xf numFmtId="0" fontId="10" fillId="0" borderId="0">
      <alignment vertical="top"/>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6" borderId="0" applyNumberFormat="0" applyBorder="0" applyAlignment="0" applyProtection="0"/>
    <xf numFmtId="0" fontId="9" fillId="0" borderId="0" applyBorder="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11"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1" applyNumberFormat="0" applyAlignment="0" applyProtection="0"/>
    <xf numFmtId="0" fontId="15" fillId="20" borderId="2" applyNumberFormat="0" applyAlignment="0" applyProtection="0"/>
    <xf numFmtId="43" fontId="9" fillId="0" borderId="0" applyFont="0" applyFill="0" applyBorder="0" applyAlignment="0" applyProtection="0"/>
    <xf numFmtId="165" fontId="9" fillId="0" borderId="0" applyFont="0" applyFill="0" applyBorder="0" applyAlignment="0" applyProtection="0"/>
    <xf numFmtId="0" fontId="16" fillId="0" borderId="0" applyNumberFormat="0" applyFill="0" applyBorder="0" applyAlignment="0" applyProtection="0"/>
    <xf numFmtId="166" fontId="9" fillId="0" borderId="0" applyFont="0" applyFill="0" applyBorder="0" applyAlignment="0" applyProtection="0"/>
    <xf numFmtId="0" fontId="17" fillId="21"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11" borderId="1" applyNumberFormat="0" applyAlignment="0" applyProtection="0"/>
    <xf numFmtId="0" fontId="22" fillId="0" borderId="6" applyNumberFormat="0" applyFill="0" applyAlignment="0" applyProtection="0"/>
    <xf numFmtId="0" fontId="23" fillId="11" borderId="0" applyNumberFormat="0" applyBorder="0" applyAlignment="0" applyProtection="0"/>
    <xf numFmtId="0" fontId="9" fillId="0" borderId="0"/>
    <xf numFmtId="0" fontId="9" fillId="0" borderId="0" applyBorder="0"/>
    <xf numFmtId="0" fontId="6" fillId="0" borderId="0"/>
    <xf numFmtId="0" fontId="6" fillId="6" borderId="7" applyNumberFormat="0" applyFont="0" applyAlignment="0" applyProtection="0"/>
    <xf numFmtId="0" fontId="24" fillId="19" borderId="8" applyNumberFormat="0" applyAlignment="0" applyProtection="0"/>
    <xf numFmtId="0" fontId="8" fillId="0" borderId="0">
      <alignment vertical="top"/>
    </xf>
    <xf numFmtId="49" fontId="9"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3" fillId="0" borderId="0" applyNumberFormat="0" applyFill="0" applyBorder="0" applyAlignment="0" applyProtection="0"/>
    <xf numFmtId="0" fontId="28" fillId="0" borderId="0" applyNumberFormat="0" applyFill="0" applyBorder="0" applyAlignment="0" applyProtection="0">
      <alignment vertical="top"/>
      <protection locked="0"/>
    </xf>
    <xf numFmtId="44" fontId="41" fillId="0" borderId="0" applyFont="0" applyFill="0" applyBorder="0" applyAlignment="0" applyProtection="0"/>
    <xf numFmtId="0" fontId="5" fillId="0" borderId="0"/>
    <xf numFmtId="0" fontId="5" fillId="0" borderId="0"/>
    <xf numFmtId="0" fontId="6" fillId="0" borderId="0"/>
    <xf numFmtId="0" fontId="5" fillId="0" borderId="0"/>
    <xf numFmtId="0" fontId="45" fillId="0" borderId="0" applyNumberFormat="0" applyFill="0" applyBorder="0" applyAlignment="0" applyProtection="0"/>
    <xf numFmtId="0" fontId="46" fillId="0" borderId="0" applyNumberFormat="0" applyFill="0" applyBorder="0" applyAlignment="0" applyProtection="0"/>
    <xf numFmtId="44" fontId="6" fillId="0" borderId="0" applyFont="0" applyFill="0" applyBorder="0" applyAlignment="0" applyProtection="0"/>
    <xf numFmtId="0" fontId="6" fillId="0" borderId="0"/>
    <xf numFmtId="0" fontId="47" fillId="0" borderId="0" applyNumberFormat="0" applyFill="0" applyBorder="0" applyAlignment="0" applyProtection="0"/>
    <xf numFmtId="0" fontId="4" fillId="0" borderId="0"/>
    <xf numFmtId="0" fontId="6" fillId="0" borderId="0" applyBorder="0"/>
    <xf numFmtId="9" fontId="6" fillId="0" borderId="0" applyFont="0" applyFill="0" applyBorder="0" applyAlignment="0" applyProtection="0"/>
    <xf numFmtId="0" fontId="2" fillId="0" borderId="0"/>
    <xf numFmtId="44" fontId="6" fillId="0" borderId="0" applyFont="0" applyFill="0" applyBorder="0" applyAlignment="0" applyProtection="0"/>
  </cellStyleXfs>
  <cellXfs count="434">
    <xf numFmtId="0" fontId="0" fillId="0" borderId="0" xfId="0"/>
    <xf numFmtId="0" fontId="29" fillId="0" borderId="0" xfId="44" applyFont="1"/>
    <xf numFmtId="0" fontId="27" fillId="0" borderId="0" xfId="0" applyFont="1"/>
    <xf numFmtId="0" fontId="31" fillId="0" borderId="0" xfId="44" applyFont="1" applyAlignment="1">
      <alignment horizontal="left"/>
    </xf>
    <xf numFmtId="0" fontId="32" fillId="0" borderId="0" xfId="44" applyFont="1" applyAlignment="1">
      <alignment horizontal="left"/>
    </xf>
    <xf numFmtId="0" fontId="34" fillId="0" borderId="0" xfId="0" applyFont="1"/>
    <xf numFmtId="0" fontId="35" fillId="0" borderId="0" xfId="0" applyFont="1"/>
    <xf numFmtId="0" fontId="38" fillId="0" borderId="0" xfId="0" applyFont="1"/>
    <xf numFmtId="0" fontId="39" fillId="22" borderId="10" xfId="0" applyFont="1" applyFill="1" applyBorder="1" applyAlignment="1">
      <alignment vertical="center" wrapText="1"/>
    </xf>
    <xf numFmtId="0" fontId="43" fillId="0" borderId="0" xfId="0" applyFont="1" applyAlignment="1">
      <alignment horizontal="left"/>
    </xf>
    <xf numFmtId="0" fontId="39" fillId="22" borderId="0" xfId="0" applyFont="1" applyFill="1" applyAlignment="1">
      <alignment vertical="center" wrapText="1"/>
    </xf>
    <xf numFmtId="0" fontId="44" fillId="0" borderId="0" xfId="0" applyFont="1" applyAlignment="1">
      <alignment vertical="center" wrapText="1"/>
    </xf>
    <xf numFmtId="0" fontId="44" fillId="0" borderId="0" xfId="0" applyFont="1" applyAlignment="1">
      <alignment vertical="center"/>
    </xf>
    <xf numFmtId="0" fontId="39" fillId="22" borderId="11" xfId="0" applyFont="1" applyFill="1" applyBorder="1" applyAlignment="1">
      <alignment vertical="center" wrapText="1"/>
    </xf>
    <xf numFmtId="164" fontId="36" fillId="0" borderId="12" xfId="0" applyNumberFormat="1" applyFont="1" applyBorder="1"/>
    <xf numFmtId="0" fontId="36" fillId="0" borderId="12" xfId="0" applyFont="1" applyBorder="1"/>
    <xf numFmtId="0" fontId="38" fillId="0" borderId="0" xfId="0" applyFont="1" applyAlignment="1">
      <alignment horizontal="left"/>
    </xf>
    <xf numFmtId="0" fontId="39" fillId="22" borderId="10" xfId="0" applyFont="1" applyFill="1" applyBorder="1" applyAlignment="1">
      <alignment vertical="center"/>
    </xf>
    <xf numFmtId="2" fontId="39" fillId="22" borderId="10" xfId="0" applyNumberFormat="1" applyFont="1" applyFill="1" applyBorder="1" applyAlignment="1">
      <alignment horizontal="center" vertical="center"/>
    </xf>
    <xf numFmtId="0" fontId="39" fillId="22" borderId="10" xfId="0" applyFont="1" applyFill="1" applyBorder="1" applyAlignment="1">
      <alignment horizontal="center" vertical="center"/>
    </xf>
    <xf numFmtId="2" fontId="39" fillId="22" borderId="10" xfId="0" applyNumberFormat="1" applyFont="1" applyFill="1" applyBorder="1" applyAlignment="1">
      <alignment vertical="center"/>
    </xf>
    <xf numFmtId="0" fontId="39" fillId="22" borderId="13" xfId="0" applyFont="1" applyFill="1" applyBorder="1" applyAlignment="1">
      <alignment horizontal="center" vertical="center"/>
    </xf>
    <xf numFmtId="0" fontId="36" fillId="0" borderId="0" xfId="0" applyFont="1" applyAlignment="1">
      <alignment horizontal="center"/>
    </xf>
    <xf numFmtId="0" fontId="53" fillId="0" borderId="0" xfId="0" applyFont="1" applyAlignment="1">
      <alignment horizontal="left"/>
    </xf>
    <xf numFmtId="0" fontId="36" fillId="0" borderId="0" xfId="0" applyFont="1"/>
    <xf numFmtId="0" fontId="43" fillId="0" borderId="0" xfId="0" applyFont="1"/>
    <xf numFmtId="0" fontId="49" fillId="0" borderId="0" xfId="0" applyFont="1" applyAlignment="1">
      <alignment horizontal="center" wrapText="1"/>
    </xf>
    <xf numFmtId="0" fontId="36" fillId="0" borderId="12" xfId="0" applyFont="1" applyBorder="1" applyAlignment="1">
      <alignment horizontal="center"/>
    </xf>
    <xf numFmtId="0" fontId="36" fillId="0" borderId="12" xfId="43" applyFont="1" applyBorder="1"/>
    <xf numFmtId="0" fontId="36" fillId="0" borderId="12" xfId="0" applyFont="1" applyBorder="1" applyAlignment="1">
      <alignment horizontal="left"/>
    </xf>
    <xf numFmtId="0" fontId="36" fillId="0" borderId="14" xfId="0" applyFont="1" applyBorder="1" applyAlignment="1">
      <alignment horizontal="center"/>
    </xf>
    <xf numFmtId="0" fontId="53" fillId="0" borderId="0" xfId="0" applyFont="1" applyAlignment="1">
      <alignment horizontal="center"/>
    </xf>
    <xf numFmtId="0" fontId="36" fillId="0" borderId="0" xfId="0" applyFont="1" applyAlignment="1">
      <alignment wrapText="1"/>
    </xf>
    <xf numFmtId="0" fontId="50" fillId="0" borderId="0" xfId="0" applyFont="1" applyAlignment="1">
      <alignment horizontal="left" vertical="top"/>
    </xf>
    <xf numFmtId="2" fontId="36" fillId="0" borderId="0" xfId="0" applyNumberFormat="1" applyFont="1" applyAlignment="1">
      <alignment horizontal="center"/>
    </xf>
    <xf numFmtId="2" fontId="51" fillId="0" borderId="0" xfId="0" applyNumberFormat="1" applyFont="1" applyAlignment="1">
      <alignment horizontal="center"/>
    </xf>
    <xf numFmtId="14" fontId="36" fillId="24" borderId="12" xfId="0" applyNumberFormat="1" applyFont="1" applyFill="1" applyBorder="1" applyAlignment="1">
      <alignment horizontal="center"/>
    </xf>
    <xf numFmtId="167" fontId="36" fillId="0" borderId="12" xfId="43" applyNumberFormat="1" applyFont="1" applyBorder="1" applyAlignment="1">
      <alignment horizontal="center"/>
    </xf>
    <xf numFmtId="0" fontId="36" fillId="0" borderId="12" xfId="43" applyFont="1" applyBorder="1" applyAlignment="1">
      <alignment horizontal="center"/>
    </xf>
    <xf numFmtId="2" fontId="36" fillId="0" borderId="12" xfId="53" applyNumberFormat="1" applyFont="1" applyFill="1" applyBorder="1" applyAlignment="1">
      <alignment horizontal="center"/>
    </xf>
    <xf numFmtId="2" fontId="36" fillId="0" borderId="12" xfId="53" applyNumberFormat="1" applyFont="1" applyFill="1" applyBorder="1" applyAlignment="1"/>
    <xf numFmtId="2" fontId="36" fillId="0" borderId="14" xfId="53" applyNumberFormat="1" applyFont="1" applyFill="1" applyBorder="1" applyAlignment="1"/>
    <xf numFmtId="2" fontId="36" fillId="0" borderId="12" xfId="0" applyNumberFormat="1" applyFont="1" applyBorder="1" applyAlignment="1">
      <alignment horizontal="center"/>
    </xf>
    <xf numFmtId="0" fontId="36" fillId="0" borderId="12" xfId="53" applyNumberFormat="1" applyFont="1" applyFill="1" applyBorder="1" applyAlignment="1"/>
    <xf numFmtId="0" fontId="36" fillId="0" borderId="0" xfId="0" applyFont="1" applyAlignment="1">
      <alignment horizontal="left"/>
    </xf>
    <xf numFmtId="14" fontId="36" fillId="0" borderId="12" xfId="0" applyNumberFormat="1" applyFont="1" applyBorder="1" applyAlignment="1">
      <alignment horizontal="center"/>
    </xf>
    <xf numFmtId="167" fontId="36" fillId="0" borderId="12" xfId="0" applyNumberFormat="1" applyFont="1" applyBorder="1" applyAlignment="1">
      <alignment horizontal="center"/>
    </xf>
    <xf numFmtId="0" fontId="55" fillId="0" borderId="0" xfId="0" applyFont="1"/>
    <xf numFmtId="0" fontId="36" fillId="0" borderId="0" xfId="0" applyFont="1" applyAlignment="1">
      <alignment horizontal="left" indent="2"/>
    </xf>
    <xf numFmtId="43" fontId="36" fillId="0" borderId="0" xfId="0" applyNumberFormat="1" applyFont="1"/>
    <xf numFmtId="14" fontId="36" fillId="0" borderId="0" xfId="0" applyNumberFormat="1" applyFont="1" applyAlignment="1">
      <alignment horizontal="left"/>
    </xf>
    <xf numFmtId="0" fontId="35" fillId="0" borderId="0" xfId="0" applyFont="1" applyAlignment="1">
      <alignment horizontal="left" wrapText="1"/>
    </xf>
    <xf numFmtId="14" fontId="35" fillId="0" borderId="0" xfId="0" applyNumberFormat="1" applyFont="1" applyAlignment="1">
      <alignment horizontal="left" wrapText="1"/>
    </xf>
    <xf numFmtId="0" fontId="36" fillId="0" borderId="16" xfId="0" applyFont="1" applyBorder="1"/>
    <xf numFmtId="0" fontId="36" fillId="0" borderId="16" xfId="0" applyFont="1" applyBorder="1" applyAlignment="1">
      <alignment horizontal="center"/>
    </xf>
    <xf numFmtId="0" fontId="39" fillId="22" borderId="10" xfId="0" applyFont="1" applyFill="1" applyBorder="1"/>
    <xf numFmtId="0" fontId="39" fillId="22" borderId="10" xfId="0" applyFont="1" applyFill="1" applyBorder="1" applyAlignment="1">
      <alignment horizontal="left" vertical="center"/>
    </xf>
    <xf numFmtId="0" fontId="50" fillId="0" borderId="0" xfId="0" applyFont="1" applyAlignment="1">
      <alignment horizontal="left" vertical="top" indent="1"/>
    </xf>
    <xf numFmtId="0" fontId="36" fillId="0" borderId="0" xfId="0" applyFont="1" applyAlignment="1">
      <alignment horizontal="left" indent="1"/>
    </xf>
    <xf numFmtId="0" fontId="39" fillId="22" borderId="10" xfId="0" applyFont="1" applyFill="1" applyBorder="1" applyAlignment="1">
      <alignment horizontal="left" vertical="center" indent="1"/>
    </xf>
    <xf numFmtId="0" fontId="36" fillId="0" borderId="12" xfId="0" applyFont="1" applyBorder="1" applyAlignment="1">
      <alignment horizontal="left" indent="1"/>
    </xf>
    <xf numFmtId="2" fontId="36" fillId="0" borderId="0" xfId="0" applyNumberFormat="1" applyFont="1"/>
    <xf numFmtId="2" fontId="51" fillId="0" borderId="0" xfId="0" applyNumberFormat="1" applyFont="1"/>
    <xf numFmtId="0" fontId="39" fillId="22" borderId="13" xfId="0" applyFont="1" applyFill="1" applyBorder="1" applyAlignment="1">
      <alignment vertical="center"/>
    </xf>
    <xf numFmtId="0" fontId="39" fillId="22" borderId="10" xfId="0" applyFont="1" applyFill="1" applyBorder="1" applyAlignment="1">
      <alignment horizontal="center"/>
    </xf>
    <xf numFmtId="0" fontId="36" fillId="24" borderId="12" xfId="43" applyFont="1" applyFill="1" applyBorder="1"/>
    <xf numFmtId="0" fontId="36" fillId="24" borderId="12" xfId="0" applyFont="1" applyFill="1" applyBorder="1"/>
    <xf numFmtId="2" fontId="36" fillId="0" borderId="12" xfId="0" applyNumberFormat="1" applyFont="1" applyBorder="1"/>
    <xf numFmtId="0" fontId="36" fillId="0" borderId="14" xfId="0" applyFont="1" applyBorder="1"/>
    <xf numFmtId="167" fontId="36" fillId="24" borderId="12" xfId="43" applyNumberFormat="1" applyFont="1" applyFill="1" applyBorder="1" applyAlignment="1">
      <alignment horizontal="center"/>
    </xf>
    <xf numFmtId="167" fontId="36" fillId="0" borderId="0" xfId="0" applyNumberFormat="1" applyFont="1" applyAlignment="1">
      <alignment horizontal="center"/>
    </xf>
    <xf numFmtId="167" fontId="50" fillId="0" borderId="0" xfId="0" applyNumberFormat="1" applyFont="1" applyAlignment="1">
      <alignment horizontal="center" vertical="top"/>
    </xf>
    <xf numFmtId="0" fontId="39" fillId="22" borderId="13" xfId="0" applyFont="1" applyFill="1" applyBorder="1" applyAlignment="1">
      <alignment horizontal="left" vertical="center"/>
    </xf>
    <xf numFmtId="167" fontId="39" fillId="22" borderId="10" xfId="0" applyNumberFormat="1" applyFont="1" applyFill="1" applyBorder="1" applyAlignment="1">
      <alignment horizontal="center" vertical="center"/>
    </xf>
    <xf numFmtId="0" fontId="36" fillId="0" borderId="12" xfId="43" applyFont="1" applyBorder="1" applyAlignment="1">
      <alignment horizontal="left" indent="1"/>
    </xf>
    <xf numFmtId="0" fontId="36" fillId="0" borderId="14" xfId="0" applyFont="1" applyBorder="1" applyAlignment="1">
      <alignment horizontal="left" indent="1"/>
    </xf>
    <xf numFmtId="0" fontId="39" fillId="22" borderId="10" xfId="0" applyFont="1" applyFill="1" applyBorder="1" applyAlignment="1">
      <alignment horizontal="left" indent="1"/>
    </xf>
    <xf numFmtId="0" fontId="54" fillId="0" borderId="0" xfId="0" applyFont="1"/>
    <xf numFmtId="0" fontId="54" fillId="0" borderId="0" xfId="0" applyFont="1" applyAlignment="1">
      <alignment horizontal="left"/>
    </xf>
    <xf numFmtId="0" fontId="36" fillId="0" borderId="12" xfId="0" applyFont="1" applyBorder="1" applyAlignment="1">
      <alignment horizontal="center" vertical="center"/>
    </xf>
    <xf numFmtId="0" fontId="36" fillId="0" borderId="0" xfId="0" applyFont="1" applyAlignment="1">
      <alignment horizontal="center" vertical="center"/>
    </xf>
    <xf numFmtId="0" fontId="53" fillId="0" borderId="0" xfId="0" applyFont="1" applyAlignment="1">
      <alignment horizontal="center" vertical="center"/>
    </xf>
    <xf numFmtId="0" fontId="36" fillId="0" borderId="0" xfId="0" applyFont="1" applyAlignment="1">
      <alignment horizontal="left" vertical="center"/>
    </xf>
    <xf numFmtId="0" fontId="50" fillId="0" borderId="0" xfId="0" applyFont="1" applyAlignment="1">
      <alignment vertical="center"/>
    </xf>
    <xf numFmtId="0" fontId="36" fillId="0" borderId="0" xfId="0" applyFont="1" applyAlignment="1">
      <alignment vertical="center"/>
    </xf>
    <xf numFmtId="2" fontId="36" fillId="0" borderId="0" xfId="0" applyNumberFormat="1" applyFont="1" applyAlignment="1">
      <alignment horizontal="center" vertical="center"/>
    </xf>
    <xf numFmtId="2" fontId="51" fillId="0" borderId="0" xfId="0" applyNumberFormat="1" applyFont="1" applyAlignment="1">
      <alignment horizontal="center" vertical="center"/>
    </xf>
    <xf numFmtId="0" fontId="43" fillId="0" borderId="0" xfId="0" applyFont="1" applyAlignment="1">
      <alignment horizontal="left" vertical="center"/>
    </xf>
    <xf numFmtId="2" fontId="36" fillId="0" borderId="0" xfId="0" applyNumberFormat="1" applyFont="1" applyAlignment="1">
      <alignment horizontal="left" vertical="center"/>
    </xf>
    <xf numFmtId="0" fontId="38" fillId="0" borderId="0" xfId="0" applyFont="1" applyAlignment="1">
      <alignment horizontal="left" vertical="center"/>
    </xf>
    <xf numFmtId="14" fontId="36" fillId="24" borderId="12" xfId="0" applyNumberFormat="1" applyFont="1" applyFill="1" applyBorder="1" applyAlignment="1">
      <alignment horizontal="center" vertical="center"/>
    </xf>
    <xf numFmtId="0" fontId="36" fillId="24" borderId="12" xfId="0" applyFont="1" applyFill="1" applyBorder="1" applyAlignment="1">
      <alignment horizontal="left" vertical="center"/>
    </xf>
    <xf numFmtId="0" fontId="36" fillId="0" borderId="12" xfId="0" applyFont="1" applyBorder="1" applyAlignment="1">
      <alignment vertical="center"/>
    </xf>
    <xf numFmtId="0" fontId="36" fillId="0" borderId="12" xfId="43" applyFont="1" applyBorder="1" applyAlignment="1">
      <alignment vertical="center"/>
    </xf>
    <xf numFmtId="0" fontId="36" fillId="0" borderId="12" xfId="0" applyFont="1" applyBorder="1" applyAlignment="1">
      <alignment horizontal="left" vertical="center"/>
    </xf>
    <xf numFmtId="167" fontId="36" fillId="0" borderId="12" xfId="43" applyNumberFormat="1" applyFont="1" applyBorder="1" applyAlignment="1">
      <alignment horizontal="center" vertical="center"/>
    </xf>
    <xf numFmtId="0" fontId="36" fillId="0" borderId="12" xfId="43" applyFont="1" applyBorder="1" applyAlignment="1">
      <alignment horizontal="center" vertical="center"/>
    </xf>
    <xf numFmtId="1" fontId="36" fillId="0" borderId="12" xfId="0" applyNumberFormat="1" applyFont="1" applyBorder="1" applyAlignment="1">
      <alignment horizontal="center" vertical="center"/>
    </xf>
    <xf numFmtId="2" fontId="36" fillId="0" borderId="12" xfId="53" applyNumberFormat="1" applyFont="1" applyFill="1" applyBorder="1" applyAlignment="1">
      <alignment horizontal="center" vertical="center"/>
    </xf>
    <xf numFmtId="0" fontId="36" fillId="0" borderId="12" xfId="53" applyNumberFormat="1" applyFont="1" applyFill="1" applyBorder="1" applyAlignment="1">
      <alignment horizontal="center" vertical="center"/>
    </xf>
    <xf numFmtId="2" fontId="36" fillId="0" borderId="12" xfId="0" applyNumberFormat="1" applyFont="1" applyBorder="1" applyAlignment="1">
      <alignment horizontal="center" vertical="center"/>
    </xf>
    <xf numFmtId="0" fontId="36" fillId="0" borderId="0" xfId="0" applyFont="1" applyAlignment="1">
      <alignment horizontal="left" vertical="center" indent="1"/>
    </xf>
    <xf numFmtId="0" fontId="36" fillId="0" borderId="12" xfId="0" applyFont="1" applyBorder="1" applyAlignment="1">
      <alignment horizontal="left" vertical="center" indent="1"/>
    </xf>
    <xf numFmtId="0" fontId="36" fillId="0" borderId="0" xfId="0" applyFont="1" applyAlignment="1">
      <alignment horizontal="left" vertical="center" indent="2"/>
    </xf>
    <xf numFmtId="0" fontId="39" fillId="22" borderId="10" xfId="0" applyFont="1" applyFill="1" applyBorder="1" applyAlignment="1">
      <alignment horizontal="left" vertical="center" indent="2"/>
    </xf>
    <xf numFmtId="0" fontId="36" fillId="0" borderId="12" xfId="0" applyFont="1" applyBorder="1" applyAlignment="1">
      <alignment horizontal="left" vertical="center" indent="2"/>
    </xf>
    <xf numFmtId="0" fontId="57" fillId="0" borderId="0" xfId="0" applyFont="1"/>
    <xf numFmtId="0" fontId="57" fillId="0" borderId="0" xfId="0" applyFont="1" applyAlignment="1">
      <alignment horizontal="center" wrapText="1"/>
    </xf>
    <xf numFmtId="0" fontId="58" fillId="0" borderId="0" xfId="0" applyFont="1" applyAlignment="1">
      <alignment horizontal="center" vertical="center"/>
    </xf>
    <xf numFmtId="0" fontId="50" fillId="0" borderId="0" xfId="0" applyFont="1" applyAlignment="1">
      <alignment horizontal="center" vertical="center"/>
    </xf>
    <xf numFmtId="14" fontId="39" fillId="22" borderId="11" xfId="0" applyNumberFormat="1" applyFont="1" applyFill="1" applyBorder="1" applyAlignment="1">
      <alignment horizontal="center" vertical="center" wrapText="1"/>
    </xf>
    <xf numFmtId="14" fontId="36" fillId="0" borderId="0" xfId="0" applyNumberFormat="1" applyFont="1" applyAlignment="1">
      <alignment horizontal="center"/>
    </xf>
    <xf numFmtId="0" fontId="35" fillId="0" borderId="0" xfId="0" applyFont="1" applyAlignment="1">
      <alignment horizontal="center" wrapText="1"/>
    </xf>
    <xf numFmtId="0" fontId="39" fillId="22" borderId="10" xfId="0" applyFont="1" applyFill="1" applyBorder="1" applyAlignment="1">
      <alignment horizontal="center" vertical="center" wrapText="1"/>
    </xf>
    <xf numFmtId="164" fontId="36" fillId="24" borderId="12" xfId="0" applyNumberFormat="1" applyFont="1" applyFill="1" applyBorder="1"/>
    <xf numFmtId="0" fontId="39" fillId="22" borderId="0" xfId="0" applyFont="1" applyFill="1" applyAlignment="1">
      <alignment horizontal="center" vertical="center" wrapText="1"/>
    </xf>
    <xf numFmtId="0" fontId="59" fillId="0" borderId="0" xfId="0" applyFont="1"/>
    <xf numFmtId="0" fontId="58" fillId="0" borderId="0" xfId="0" applyFont="1"/>
    <xf numFmtId="0" fontId="50" fillId="0" borderId="0" xfId="0" applyFont="1" applyAlignment="1">
      <alignment vertical="top"/>
    </xf>
    <xf numFmtId="0" fontId="36" fillId="0" borderId="16" xfId="0" applyFont="1" applyBorder="1" applyAlignment="1">
      <alignment horizontal="left"/>
    </xf>
    <xf numFmtId="0" fontId="61" fillId="0" borderId="0" xfId="0" applyFont="1" applyAlignment="1">
      <alignment horizontal="center"/>
    </xf>
    <xf numFmtId="0" fontId="60" fillId="0" borderId="17" xfId="0" applyFont="1" applyBorder="1"/>
    <xf numFmtId="0" fontId="38" fillId="0" borderId="17" xfId="0" applyFont="1" applyBorder="1" applyAlignment="1">
      <alignment horizontal="left" vertical="center"/>
    </xf>
    <xf numFmtId="0" fontId="0" fillId="0" borderId="17" xfId="0" applyBorder="1" applyAlignment="1">
      <alignment horizontal="left" vertical="center" wrapText="1" indent="1"/>
    </xf>
    <xf numFmtId="0" fontId="0" fillId="0" borderId="17" xfId="0" applyBorder="1"/>
    <xf numFmtId="0" fontId="60" fillId="0" borderId="18" xfId="0" applyFont="1" applyBorder="1"/>
    <xf numFmtId="0" fontId="0" fillId="0" borderId="19" xfId="0" applyBorder="1"/>
    <xf numFmtId="0" fontId="62" fillId="0" borderId="20" xfId="0" applyFont="1" applyBorder="1" applyAlignment="1">
      <alignment horizontal="left" vertical="center" wrapText="1" indent="1"/>
    </xf>
    <xf numFmtId="0" fontId="0" fillId="0" borderId="21" xfId="0" applyBorder="1" applyAlignment="1">
      <alignment horizontal="left" vertical="center" wrapText="1" indent="1"/>
    </xf>
    <xf numFmtId="0" fontId="0" fillId="0" borderId="22" xfId="0" applyBorder="1" applyAlignment="1">
      <alignment horizontal="left" vertical="center" wrapText="1" indent="1"/>
    </xf>
    <xf numFmtId="0" fontId="39" fillId="22" borderId="22" xfId="0" applyFont="1" applyFill="1" applyBorder="1" applyAlignment="1">
      <alignment horizontal="left" vertical="center" wrapText="1" indent="1"/>
    </xf>
    <xf numFmtId="0" fontId="49" fillId="0" borderId="22" xfId="0" applyFont="1" applyBorder="1" applyAlignment="1">
      <alignment horizontal="left" vertical="center" wrapText="1" indent="1"/>
    </xf>
    <xf numFmtId="0" fontId="6" fillId="0" borderId="22" xfId="0" applyFont="1" applyBorder="1" applyAlignment="1">
      <alignment horizontal="left" vertical="center" wrapText="1" indent="1"/>
    </xf>
    <xf numFmtId="0" fontId="49" fillId="25" borderId="22" xfId="0" applyFont="1" applyFill="1" applyBorder="1" applyAlignment="1">
      <alignment horizontal="left" vertical="center" wrapText="1" indent="1"/>
    </xf>
    <xf numFmtId="0" fontId="6" fillId="25" borderId="22" xfId="0" applyFont="1" applyFill="1" applyBorder="1" applyAlignment="1">
      <alignment horizontal="left" vertical="center" wrapText="1" indent="1"/>
    </xf>
    <xf numFmtId="2" fontId="49" fillId="0" borderId="22" xfId="0" applyNumberFormat="1" applyFont="1" applyBorder="1" applyAlignment="1">
      <alignment horizontal="left" vertical="center" wrapText="1" indent="1"/>
    </xf>
    <xf numFmtId="0" fontId="63" fillId="0" borderId="22" xfId="0" applyFont="1" applyBorder="1" applyAlignment="1">
      <alignment horizontal="left" vertical="center" wrapText="1" indent="1"/>
    </xf>
    <xf numFmtId="0" fontId="0" fillId="23" borderId="17" xfId="0" applyFill="1" applyBorder="1"/>
    <xf numFmtId="0" fontId="36" fillId="0" borderId="17" xfId="0" applyFont="1" applyBorder="1"/>
    <xf numFmtId="0" fontId="38" fillId="0" borderId="17" xfId="0" applyFont="1" applyBorder="1" applyAlignment="1">
      <alignment horizontal="left"/>
    </xf>
    <xf numFmtId="0" fontId="53" fillId="0" borderId="17" xfId="0" applyFont="1" applyBorder="1"/>
    <xf numFmtId="0" fontId="39" fillId="22" borderId="17" xfId="0" applyFont="1" applyFill="1" applyBorder="1" applyAlignment="1">
      <alignment vertical="center" wrapText="1"/>
    </xf>
    <xf numFmtId="14" fontId="39" fillId="22" borderId="17" xfId="0" applyNumberFormat="1" applyFont="1" applyFill="1" applyBorder="1" applyAlignment="1">
      <alignment horizontal="left" vertical="center" wrapText="1"/>
    </xf>
    <xf numFmtId="43" fontId="36" fillId="0" borderId="17" xfId="0" applyNumberFormat="1" applyFont="1" applyBorder="1"/>
    <xf numFmtId="0" fontId="55" fillId="0" borderId="17" xfId="0" applyFont="1" applyBorder="1"/>
    <xf numFmtId="0" fontId="55" fillId="0" borderId="17" xfId="43" applyFont="1" applyBorder="1"/>
    <xf numFmtId="0" fontId="36" fillId="0" borderId="17" xfId="43" applyFont="1" applyBorder="1"/>
    <xf numFmtId="0" fontId="47" fillId="0" borderId="17" xfId="62" applyBorder="1"/>
    <xf numFmtId="0" fontId="36" fillId="0" borderId="12" xfId="0" applyFont="1" applyBorder="1" applyAlignment="1">
      <alignment wrapText="1"/>
    </xf>
    <xf numFmtId="0" fontId="38" fillId="0" borderId="0" xfId="0" applyFont="1" applyAlignment="1">
      <alignment horizontal="center"/>
    </xf>
    <xf numFmtId="0" fontId="36" fillId="24" borderId="12" xfId="43" applyFont="1" applyFill="1" applyBorder="1" applyAlignment="1">
      <alignment horizontal="left"/>
    </xf>
    <xf numFmtId="0" fontId="36" fillId="24" borderId="12" xfId="0" applyFont="1" applyFill="1" applyBorder="1" applyAlignment="1">
      <alignment horizontal="left"/>
    </xf>
    <xf numFmtId="0" fontId="64" fillId="0" borderId="0" xfId="63" applyFont="1"/>
    <xf numFmtId="0" fontId="43" fillId="0" borderId="0" xfId="63" applyFont="1"/>
    <xf numFmtId="0" fontId="4" fillId="0" borderId="0" xfId="63"/>
    <xf numFmtId="14" fontId="43" fillId="0" borderId="0" xfId="63" applyNumberFormat="1" applyFont="1"/>
    <xf numFmtId="0" fontId="64" fillId="0" borderId="0" xfId="63" applyFont="1" applyAlignment="1">
      <alignment wrapText="1"/>
    </xf>
    <xf numFmtId="0" fontId="4" fillId="0" borderId="0" xfId="63" applyAlignment="1">
      <alignment wrapText="1"/>
    </xf>
    <xf numFmtId="0" fontId="43" fillId="0" borderId="0" xfId="63" applyFont="1" applyAlignment="1">
      <alignment wrapText="1"/>
    </xf>
    <xf numFmtId="0" fontId="4" fillId="0" borderId="0" xfId="63" applyAlignment="1">
      <alignment horizontal="center"/>
    </xf>
    <xf numFmtId="0" fontId="45" fillId="0" borderId="0" xfId="58"/>
    <xf numFmtId="167" fontId="36" fillId="24" borderId="12" xfId="43" applyNumberFormat="1" applyFont="1" applyFill="1" applyBorder="1" applyAlignment="1">
      <alignment horizontal="center" vertical="center"/>
    </xf>
    <xf numFmtId="0" fontId="56" fillId="0" borderId="0" xfId="0" applyFont="1" applyAlignment="1">
      <alignment horizontal="center" wrapText="1"/>
    </xf>
    <xf numFmtId="0" fontId="36" fillId="0" borderId="23" xfId="0" applyFont="1" applyBorder="1" applyAlignment="1">
      <alignment horizontal="center"/>
    </xf>
    <xf numFmtId="14" fontId="36" fillId="24" borderId="23" xfId="0" applyNumberFormat="1" applyFont="1" applyFill="1" applyBorder="1" applyAlignment="1">
      <alignment horizontal="center"/>
    </xf>
    <xf numFmtId="0" fontId="36" fillId="24" borderId="23" xfId="43" applyFont="1" applyFill="1" applyBorder="1" applyAlignment="1">
      <alignment horizontal="left"/>
    </xf>
    <xf numFmtId="0" fontId="36" fillId="24" borderId="23" xfId="0" applyFont="1" applyFill="1" applyBorder="1" applyAlignment="1">
      <alignment horizontal="left"/>
    </xf>
    <xf numFmtId="0" fontId="36" fillId="0" borderId="23" xfId="0" applyFont="1" applyBorder="1"/>
    <xf numFmtId="0" fontId="36" fillId="0" borderId="23" xfId="0" applyFont="1" applyBorder="1" applyAlignment="1">
      <alignment horizontal="left" indent="1"/>
    </xf>
    <xf numFmtId="167" fontId="36" fillId="0" borderId="23" xfId="43" applyNumberFormat="1" applyFont="1" applyBorder="1" applyAlignment="1">
      <alignment horizontal="center"/>
    </xf>
    <xf numFmtId="167" fontId="36" fillId="24" borderId="23" xfId="43" applyNumberFormat="1" applyFont="1" applyFill="1" applyBorder="1" applyAlignment="1">
      <alignment horizontal="center"/>
    </xf>
    <xf numFmtId="0" fontId="36" fillId="0" borderId="23" xfId="43" applyFont="1" applyBorder="1" applyAlignment="1">
      <alignment horizontal="center"/>
    </xf>
    <xf numFmtId="2" fontId="36" fillId="0" borderId="23" xfId="53" applyNumberFormat="1" applyFont="1" applyFill="1" applyBorder="1" applyAlignment="1">
      <alignment horizontal="center"/>
    </xf>
    <xf numFmtId="2" fontId="36" fillId="0" borderId="23" xfId="53" applyNumberFormat="1" applyFont="1" applyFill="1" applyBorder="1" applyAlignment="1"/>
    <xf numFmtId="2" fontId="36" fillId="0" borderId="23" xfId="0" applyNumberFormat="1" applyFont="1" applyBorder="1"/>
    <xf numFmtId="0" fontId="57" fillId="0" borderId="17" xfId="0" applyFont="1" applyBorder="1"/>
    <xf numFmtId="0" fontId="36" fillId="0" borderId="17" xfId="0" applyFont="1" applyBorder="1" applyAlignment="1">
      <alignment horizontal="center"/>
    </xf>
    <xf numFmtId="0" fontId="36" fillId="0" borderId="17" xfId="0" applyFont="1" applyBorder="1" applyAlignment="1">
      <alignment horizontal="left" indent="1"/>
    </xf>
    <xf numFmtId="2" fontId="36" fillId="0" borderId="17" xfId="53" applyNumberFormat="1" applyFont="1" applyFill="1" applyBorder="1" applyAlignment="1">
      <alignment horizontal="center"/>
    </xf>
    <xf numFmtId="2" fontId="36" fillId="0" borderId="17" xfId="53" applyNumberFormat="1" applyFont="1" applyFill="1" applyBorder="1" applyAlignment="1"/>
    <xf numFmtId="2" fontId="36" fillId="0" borderId="17" xfId="0" applyNumberFormat="1" applyFont="1" applyBorder="1" applyAlignment="1">
      <alignment horizontal="center"/>
    </xf>
    <xf numFmtId="2" fontId="36" fillId="0" borderId="17" xfId="0" applyNumberFormat="1" applyFont="1" applyBorder="1"/>
    <xf numFmtId="0" fontId="36" fillId="0" borderId="17" xfId="53" applyNumberFormat="1" applyFont="1" applyFill="1" applyBorder="1" applyAlignment="1"/>
    <xf numFmtId="0" fontId="53" fillId="0" borderId="17" xfId="0" applyFont="1" applyBorder="1" applyAlignment="1">
      <alignment horizontal="center"/>
    </xf>
    <xf numFmtId="0" fontId="43" fillId="26" borderId="0" xfId="63" applyFont="1" applyFill="1" applyAlignment="1">
      <alignment wrapText="1"/>
    </xf>
    <xf numFmtId="0" fontId="4" fillId="26" borderId="0" xfId="63" applyFill="1"/>
    <xf numFmtId="0" fontId="43" fillId="26" borderId="0" xfId="63" applyFont="1" applyFill="1"/>
    <xf numFmtId="0" fontId="36" fillId="0" borderId="0" xfId="61" applyFont="1"/>
    <xf numFmtId="0" fontId="36" fillId="0" borderId="12" xfId="61" applyFont="1" applyBorder="1"/>
    <xf numFmtId="2" fontId="36" fillId="0" borderId="12" xfId="61" applyNumberFormat="1" applyFont="1" applyBorder="1"/>
    <xf numFmtId="0" fontId="36" fillId="0" borderId="12" xfId="61" applyFont="1" applyBorder="1" applyAlignment="1">
      <alignment horizontal="center"/>
    </xf>
    <xf numFmtId="2" fontId="36" fillId="0" borderId="12" xfId="61" applyNumberFormat="1" applyFont="1" applyBorder="1" applyAlignment="1">
      <alignment horizontal="center"/>
    </xf>
    <xf numFmtId="0" fontId="36" fillId="0" borderId="12" xfId="60" applyNumberFormat="1" applyFont="1" applyFill="1" applyBorder="1" applyAlignment="1"/>
    <xf numFmtId="2" fontId="36" fillId="0" borderId="12" xfId="60" applyNumberFormat="1" applyFont="1" applyFill="1" applyBorder="1" applyAlignment="1"/>
    <xf numFmtId="2" fontId="36" fillId="0" borderId="12" xfId="60" applyNumberFormat="1" applyFont="1" applyFill="1" applyBorder="1" applyAlignment="1">
      <alignment horizontal="center"/>
    </xf>
    <xf numFmtId="0" fontId="36" fillId="0" borderId="12" xfId="61" applyFont="1" applyBorder="1" applyAlignment="1">
      <alignment horizontal="left" indent="1"/>
    </xf>
    <xf numFmtId="0" fontId="53" fillId="0" borderId="0" xfId="61" applyFont="1" applyAlignment="1">
      <alignment horizontal="center"/>
    </xf>
    <xf numFmtId="0" fontId="36" fillId="0" borderId="0" xfId="61" applyFont="1" applyAlignment="1">
      <alignment horizontal="center"/>
    </xf>
    <xf numFmtId="0" fontId="57" fillId="0" borderId="0" xfId="61" applyFont="1"/>
    <xf numFmtId="0" fontId="36" fillId="0" borderId="12" xfId="64" applyFont="1" applyBorder="1" applyAlignment="1">
      <alignment vertical="center"/>
    </xf>
    <xf numFmtId="0" fontId="36" fillId="0" borderId="12" xfId="61" applyFont="1" applyBorder="1" applyAlignment="1">
      <alignment horizontal="center" vertical="center"/>
    </xf>
    <xf numFmtId="1" fontId="36" fillId="0" borderId="12" xfId="61" applyNumberFormat="1" applyFont="1" applyBorder="1" applyAlignment="1">
      <alignment horizontal="center" vertical="center"/>
    </xf>
    <xf numFmtId="0" fontId="36" fillId="0" borderId="12" xfId="64" applyFont="1" applyBorder="1" applyAlignment="1">
      <alignment horizontal="center" vertical="center"/>
    </xf>
    <xf numFmtId="2" fontId="36" fillId="0" borderId="12" xfId="60" applyNumberFormat="1" applyFont="1" applyFill="1" applyBorder="1" applyAlignment="1">
      <alignment horizontal="center" vertical="center"/>
    </xf>
    <xf numFmtId="167" fontId="36" fillId="24" borderId="12" xfId="64" applyNumberFormat="1" applyFont="1" applyFill="1" applyBorder="1" applyAlignment="1">
      <alignment horizontal="center" vertical="center"/>
    </xf>
    <xf numFmtId="167" fontId="36" fillId="0" borderId="12" xfId="64" applyNumberFormat="1" applyFont="1" applyBorder="1" applyAlignment="1">
      <alignment horizontal="center" vertical="center"/>
    </xf>
    <xf numFmtId="0" fontId="36" fillId="0" borderId="12" xfId="61" applyFont="1" applyBorder="1" applyAlignment="1">
      <alignment horizontal="left" vertical="center" indent="1"/>
    </xf>
    <xf numFmtId="0" fontId="36" fillId="0" borderId="12" xfId="61" applyFont="1" applyBorder="1" applyAlignment="1">
      <alignment vertical="center"/>
    </xf>
    <xf numFmtId="0" fontId="36" fillId="0" borderId="12" xfId="64" applyFont="1" applyBorder="1"/>
    <xf numFmtId="0" fontId="36" fillId="24" borderId="12" xfId="61" applyFont="1" applyFill="1" applyBorder="1" applyAlignment="1">
      <alignment horizontal="left" vertical="center"/>
    </xf>
    <xf numFmtId="14" fontId="36" fillId="24" borderId="12" xfId="61" applyNumberFormat="1" applyFont="1" applyFill="1" applyBorder="1" applyAlignment="1">
      <alignment horizontal="center" vertical="center"/>
    </xf>
    <xf numFmtId="0" fontId="36" fillId="0" borderId="12" xfId="64" applyFont="1" applyBorder="1" applyAlignment="1">
      <alignment horizontal="center"/>
    </xf>
    <xf numFmtId="167" fontId="36" fillId="24" borderId="12" xfId="64" applyNumberFormat="1" applyFont="1" applyFill="1" applyBorder="1" applyAlignment="1">
      <alignment horizontal="center"/>
    </xf>
    <xf numFmtId="167" fontId="36" fillId="0" borderId="12" xfId="64" applyNumberFormat="1" applyFont="1" applyBorder="1" applyAlignment="1">
      <alignment horizontal="center"/>
    </xf>
    <xf numFmtId="0" fontId="36" fillId="0" borderId="16" xfId="61" applyFont="1" applyBorder="1" applyAlignment="1">
      <alignment horizontal="left" indent="1"/>
    </xf>
    <xf numFmtId="0" fontId="36" fillId="24" borderId="12" xfId="64" applyFont="1" applyFill="1" applyBorder="1" applyAlignment="1">
      <alignment horizontal="left"/>
    </xf>
    <xf numFmtId="14" fontId="36" fillId="24" borderId="12" xfId="61" applyNumberFormat="1" applyFont="1" applyFill="1" applyBorder="1" applyAlignment="1">
      <alignment horizontal="center"/>
    </xf>
    <xf numFmtId="0" fontId="36" fillId="0" borderId="16" xfId="61" applyFont="1" applyBorder="1" applyAlignment="1">
      <alignment horizontal="center"/>
    </xf>
    <xf numFmtId="0" fontId="36" fillId="0" borderId="16" xfId="61" applyFont="1" applyBorder="1"/>
    <xf numFmtId="0" fontId="36" fillId="0" borderId="16" xfId="64" applyFont="1" applyBorder="1" applyAlignment="1">
      <alignment horizontal="center"/>
    </xf>
    <xf numFmtId="2" fontId="36" fillId="0" borderId="16" xfId="60" applyNumberFormat="1" applyFont="1" applyFill="1" applyBorder="1" applyAlignment="1"/>
    <xf numFmtId="2" fontId="36" fillId="0" borderId="16" xfId="60" applyNumberFormat="1" applyFont="1" applyFill="1" applyBorder="1" applyAlignment="1">
      <alignment horizontal="center"/>
    </xf>
    <xf numFmtId="167" fontId="36" fillId="24" borderId="16" xfId="64" applyNumberFormat="1" applyFont="1" applyFill="1" applyBorder="1" applyAlignment="1">
      <alignment horizontal="center"/>
    </xf>
    <xf numFmtId="0" fontId="36" fillId="0" borderId="16" xfId="64" applyFont="1" applyBorder="1" applyAlignment="1">
      <alignment horizontal="left" indent="1"/>
    </xf>
    <xf numFmtId="0" fontId="36" fillId="24" borderId="12" xfId="64" applyFont="1" applyFill="1" applyBorder="1"/>
    <xf numFmtId="0" fontId="36" fillId="0" borderId="12" xfId="64" applyFont="1" applyBorder="1" applyAlignment="1">
      <alignment horizontal="left" indent="1"/>
    </xf>
    <xf numFmtId="0" fontId="36" fillId="0" borderId="16" xfId="64" applyFont="1" applyBorder="1"/>
    <xf numFmtId="167" fontId="36" fillId="24" borderId="16" xfId="64" applyNumberFormat="1" applyFont="1" applyFill="1" applyBorder="1" applyAlignment="1">
      <alignment horizontal="center" vertical="center"/>
    </xf>
    <xf numFmtId="0" fontId="36" fillId="24" borderId="12" xfId="61" applyFont="1" applyFill="1" applyBorder="1"/>
    <xf numFmtId="14" fontId="36" fillId="24" borderId="12" xfId="61" applyNumberFormat="1" applyFont="1" applyFill="1" applyBorder="1" applyAlignment="1">
      <alignment horizontal="left"/>
    </xf>
    <xf numFmtId="0" fontId="36" fillId="24" borderId="16" xfId="61" applyFont="1" applyFill="1" applyBorder="1"/>
    <xf numFmtId="0" fontId="36" fillId="0" borderId="12" xfId="61" applyFont="1" applyBorder="1" applyAlignment="1">
      <alignment horizontal="left"/>
    </xf>
    <xf numFmtId="2" fontId="36" fillId="0" borderId="23" xfId="61" applyNumberFormat="1" applyFont="1" applyBorder="1"/>
    <xf numFmtId="0" fontId="36" fillId="0" borderId="23" xfId="61" applyFont="1" applyBorder="1"/>
    <xf numFmtId="0" fontId="36" fillId="0" borderId="23" xfId="61" applyFont="1" applyBorder="1" applyAlignment="1">
      <alignment horizontal="center"/>
    </xf>
    <xf numFmtId="0" fontId="36" fillId="0" borderId="23" xfId="64" applyFont="1" applyBorder="1" applyAlignment="1">
      <alignment horizontal="center"/>
    </xf>
    <xf numFmtId="2" fontId="36" fillId="0" borderId="23" xfId="60" applyNumberFormat="1" applyFont="1" applyFill="1" applyBorder="1" applyAlignment="1"/>
    <xf numFmtId="2" fontId="36" fillId="0" borderId="23" xfId="60" applyNumberFormat="1" applyFont="1" applyFill="1" applyBorder="1" applyAlignment="1">
      <alignment horizontal="center"/>
    </xf>
    <xf numFmtId="167" fontId="36" fillId="24" borderId="23" xfId="64" applyNumberFormat="1" applyFont="1" applyFill="1" applyBorder="1" applyAlignment="1">
      <alignment horizontal="center"/>
    </xf>
    <xf numFmtId="167" fontId="36" fillId="0" borderId="23" xfId="64" applyNumberFormat="1" applyFont="1" applyBorder="1" applyAlignment="1">
      <alignment horizontal="center"/>
    </xf>
    <xf numFmtId="0" fontId="36" fillId="0" borderId="23" xfId="61" applyFont="1" applyBorder="1" applyAlignment="1">
      <alignment horizontal="left" indent="1"/>
    </xf>
    <xf numFmtId="0" fontId="36" fillId="24" borderId="23" xfId="64" applyFont="1" applyFill="1" applyBorder="1" applyAlignment="1">
      <alignment horizontal="left"/>
    </xf>
    <xf numFmtId="14" fontId="36" fillId="24" borderId="23" xfId="61" applyNumberFormat="1" applyFont="1" applyFill="1" applyBorder="1" applyAlignment="1">
      <alignment horizontal="center"/>
    </xf>
    <xf numFmtId="0" fontId="36" fillId="0" borderId="12" xfId="61" applyFont="1" applyBorder="1" applyAlignment="1">
      <alignment wrapText="1"/>
    </xf>
    <xf numFmtId="2" fontId="36" fillId="0" borderId="14" xfId="61" applyNumberFormat="1" applyFont="1" applyBorder="1"/>
    <xf numFmtId="0" fontId="36" fillId="0" borderId="14" xfId="64" applyFont="1" applyBorder="1"/>
    <xf numFmtId="0" fontId="36" fillId="0" borderId="14" xfId="61" applyFont="1" applyBorder="1"/>
    <xf numFmtId="0" fontId="36" fillId="0" borderId="14" xfId="61" applyFont="1" applyBorder="1" applyAlignment="1">
      <alignment horizontal="left" indent="1"/>
    </xf>
    <xf numFmtId="0" fontId="36" fillId="0" borderId="0" xfId="61" applyFont="1" applyAlignment="1">
      <alignment wrapText="1"/>
    </xf>
    <xf numFmtId="2" fontId="39" fillId="22" borderId="10" xfId="61" applyNumberFormat="1" applyFont="1" applyFill="1" applyBorder="1" applyAlignment="1">
      <alignment vertical="center"/>
    </xf>
    <xf numFmtId="0" fontId="39" fillId="22" borderId="10" xfId="61" applyFont="1" applyFill="1" applyBorder="1" applyAlignment="1">
      <alignment vertical="center"/>
    </xf>
    <xf numFmtId="0" fontId="39" fillId="22" borderId="10" xfId="61" applyFont="1" applyFill="1" applyBorder="1" applyAlignment="1">
      <alignment horizontal="center" vertical="center"/>
    </xf>
    <xf numFmtId="2" fontId="39" fillId="22" borderId="10" xfId="61" applyNumberFormat="1" applyFont="1" applyFill="1" applyBorder="1" applyAlignment="1">
      <alignment horizontal="center" vertical="center"/>
    </xf>
    <xf numFmtId="0" fontId="39" fillId="22" borderId="10" xfId="61" applyFont="1" applyFill="1" applyBorder="1" applyAlignment="1">
      <alignment horizontal="left" vertical="center" indent="1"/>
    </xf>
    <xf numFmtId="0" fontId="39" fillId="22" borderId="10" xfId="61" applyFont="1" applyFill="1" applyBorder="1" applyAlignment="1">
      <alignment horizontal="center"/>
    </xf>
    <xf numFmtId="0" fontId="39" fillId="22" borderId="13" xfId="61" applyFont="1" applyFill="1" applyBorder="1" applyAlignment="1">
      <alignment horizontal="center" vertical="center"/>
    </xf>
    <xf numFmtId="0" fontId="39" fillId="22" borderId="13" xfId="61" applyFont="1" applyFill="1" applyBorder="1" applyAlignment="1">
      <alignment vertical="center"/>
    </xf>
    <xf numFmtId="0" fontId="49" fillId="0" borderId="0" xfId="61" applyFont="1" applyAlignment="1">
      <alignment horizontal="center" wrapText="1"/>
    </xf>
    <xf numFmtId="0" fontId="57" fillId="0" borderId="0" xfId="61" applyFont="1" applyAlignment="1">
      <alignment horizontal="center" wrapText="1"/>
    </xf>
    <xf numFmtId="2" fontId="36" fillId="0" borderId="0" xfId="61" applyNumberFormat="1" applyFont="1"/>
    <xf numFmtId="2" fontId="36" fillId="0" borderId="0" xfId="61" applyNumberFormat="1" applyFont="1" applyAlignment="1">
      <alignment horizontal="center"/>
    </xf>
    <xf numFmtId="0" fontId="36" fillId="0" borderId="0" xfId="61" applyFont="1" applyAlignment="1">
      <alignment horizontal="left" indent="1"/>
    </xf>
    <xf numFmtId="0" fontId="43" fillId="0" borderId="0" xfId="61" applyFont="1"/>
    <xf numFmtId="0" fontId="38" fillId="0" borderId="0" xfId="61" applyFont="1" applyAlignment="1">
      <alignment horizontal="center"/>
    </xf>
    <xf numFmtId="0" fontId="38" fillId="0" borderId="0" xfId="61" applyFont="1"/>
    <xf numFmtId="2" fontId="51" fillId="0" borderId="0" xfId="61" applyNumberFormat="1" applyFont="1"/>
    <xf numFmtId="2" fontId="51" fillId="0" borderId="0" xfId="61" applyNumberFormat="1" applyFont="1" applyAlignment="1">
      <alignment horizontal="center"/>
    </xf>
    <xf numFmtId="0" fontId="50" fillId="0" borderId="0" xfId="61" applyFont="1" applyAlignment="1">
      <alignment horizontal="left" vertical="top" indent="1"/>
    </xf>
    <xf numFmtId="0" fontId="50" fillId="0" borderId="0" xfId="61" applyFont="1" applyAlignment="1">
      <alignment horizontal="left" vertical="top"/>
    </xf>
    <xf numFmtId="0" fontId="0" fillId="0" borderId="0" xfId="0" pivotButton="1"/>
    <xf numFmtId="0" fontId="0" fillId="0" borderId="0" xfId="0" applyAlignment="1">
      <alignment horizontal="left"/>
    </xf>
    <xf numFmtId="0" fontId="0" fillId="0" borderId="0" xfId="0" pivotButton="1" applyAlignment="1">
      <alignment wrapText="1"/>
    </xf>
    <xf numFmtId="0" fontId="0" fillId="0" borderId="0" xfId="0" applyAlignment="1">
      <alignment wrapText="1"/>
    </xf>
    <xf numFmtId="14" fontId="36" fillId="24" borderId="12" xfId="0" applyNumberFormat="1" applyFont="1" applyFill="1" applyBorder="1" applyAlignment="1">
      <alignment horizontal="left" vertical="center"/>
    </xf>
    <xf numFmtId="1" fontId="36" fillId="0" borderId="12" xfId="43" applyNumberFormat="1" applyFont="1" applyBorder="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wrapText="1"/>
    </xf>
    <xf numFmtId="0" fontId="66" fillId="0" borderId="0" xfId="0" applyFont="1" applyAlignment="1">
      <alignment vertical="center"/>
    </xf>
    <xf numFmtId="0" fontId="67" fillId="0" borderId="0" xfId="0" applyFont="1" applyAlignment="1">
      <alignment horizontal="center" vertical="center"/>
    </xf>
    <xf numFmtId="0" fontId="67" fillId="0" borderId="0" xfId="0" applyFont="1" applyAlignment="1">
      <alignment vertical="center"/>
    </xf>
    <xf numFmtId="0" fontId="67" fillId="0" borderId="0" xfId="0" applyFont="1" applyAlignment="1">
      <alignment horizontal="left" vertical="center" indent="1"/>
    </xf>
    <xf numFmtId="2" fontId="67" fillId="0" borderId="0" xfId="0" applyNumberFormat="1" applyFont="1" applyAlignment="1">
      <alignment horizontal="center" vertical="center"/>
    </xf>
    <xf numFmtId="2" fontId="67" fillId="0" borderId="0" xfId="0" applyNumberFormat="1" applyFont="1" applyAlignment="1">
      <alignment horizontal="left" vertical="center"/>
    </xf>
    <xf numFmtId="2" fontId="67" fillId="0" borderId="0" xfId="0" applyNumberFormat="1" applyFont="1" applyAlignment="1">
      <alignment vertical="center"/>
    </xf>
    <xf numFmtId="0" fontId="67" fillId="0" borderId="0" xfId="0" applyFont="1" applyAlignment="1">
      <alignment horizontal="left" vertical="center" indent="2"/>
    </xf>
    <xf numFmtId="2" fontId="51" fillId="0" borderId="0" xfId="0" applyNumberFormat="1" applyFont="1" applyAlignment="1">
      <alignment horizontal="left" vertical="center"/>
    </xf>
    <xf numFmtId="2" fontId="39" fillId="22" borderId="10" xfId="0" applyNumberFormat="1" applyFont="1" applyFill="1" applyBorder="1" applyAlignment="1">
      <alignment horizontal="left" vertical="center"/>
    </xf>
    <xf numFmtId="2" fontId="36" fillId="0" borderId="12" xfId="0" applyNumberFormat="1" applyFont="1" applyBorder="1" applyAlignment="1">
      <alignment horizontal="left" vertical="center"/>
    </xf>
    <xf numFmtId="0" fontId="36" fillId="0" borderId="12" xfId="53" applyNumberFormat="1" applyFont="1" applyFill="1" applyBorder="1" applyAlignment="1">
      <alignment vertical="center"/>
    </xf>
    <xf numFmtId="0" fontId="68" fillId="0" borderId="12" xfId="0" applyFont="1" applyBorder="1" applyAlignment="1">
      <alignment vertical="center"/>
    </xf>
    <xf numFmtId="0" fontId="66" fillId="0" borderId="0" xfId="0" applyFont="1"/>
    <xf numFmtId="0" fontId="67" fillId="0" borderId="0" xfId="0" applyFont="1" applyAlignment="1">
      <alignment horizontal="center"/>
    </xf>
    <xf numFmtId="43" fontId="67" fillId="0" borderId="0" xfId="0" applyNumberFormat="1" applyFont="1"/>
    <xf numFmtId="0" fontId="67" fillId="0" borderId="0" xfId="0" applyFont="1"/>
    <xf numFmtId="0" fontId="61" fillId="0" borderId="0" xfId="0" applyFont="1" applyAlignment="1">
      <alignment horizontal="left"/>
    </xf>
    <xf numFmtId="0" fontId="43" fillId="0" borderId="0" xfId="0" applyFont="1" applyAlignment="1">
      <alignment horizontal="center" wrapText="1"/>
    </xf>
    <xf numFmtId="0" fontId="36" fillId="0" borderId="12" xfId="0" quotePrefix="1" applyFont="1" applyBorder="1" applyAlignment="1">
      <alignment horizontal="center"/>
    </xf>
    <xf numFmtId="3" fontId="36" fillId="0" borderId="12" xfId="0" applyNumberFormat="1" applyFont="1" applyBorder="1" applyAlignment="1">
      <alignment horizontal="center"/>
    </xf>
    <xf numFmtId="0" fontId="36" fillId="0" borderId="14" xfId="61" applyFont="1" applyBorder="1" applyAlignment="1">
      <alignment horizontal="center"/>
    </xf>
    <xf numFmtId="2" fontId="36" fillId="0" borderId="14" xfId="60" applyNumberFormat="1" applyFont="1" applyFill="1" applyBorder="1" applyAlignment="1"/>
    <xf numFmtId="1" fontId="36" fillId="0" borderId="0" xfId="61" applyNumberFormat="1" applyFont="1" applyAlignment="1">
      <alignment horizontal="center" vertical="center"/>
    </xf>
    <xf numFmtId="0" fontId="36" fillId="0" borderId="0" xfId="61" applyFont="1" applyAlignment="1">
      <alignment horizontal="center" vertical="center"/>
    </xf>
    <xf numFmtId="0" fontId="36" fillId="0" borderId="12" xfId="64" applyFont="1" applyBorder="1" applyAlignment="1">
      <alignment horizontal="left"/>
    </xf>
    <xf numFmtId="0" fontId="36" fillId="0" borderId="12" xfId="64" applyFont="1" applyBorder="1" applyAlignment="1">
      <alignment horizontal="left" vertical="center"/>
    </xf>
    <xf numFmtId="0" fontId="36" fillId="0" borderId="12" xfId="61" applyFont="1" applyBorder="1" applyAlignment="1">
      <alignment horizontal="left" vertical="center"/>
    </xf>
    <xf numFmtId="14" fontId="36" fillId="24" borderId="12" xfId="61" applyNumberFormat="1" applyFont="1" applyFill="1" applyBorder="1" applyAlignment="1">
      <alignment horizontal="left" vertical="center"/>
    </xf>
    <xf numFmtId="1" fontId="36" fillId="0" borderId="12" xfId="64" applyNumberFormat="1" applyFont="1" applyBorder="1" applyAlignment="1">
      <alignment horizontal="center" vertical="center"/>
    </xf>
    <xf numFmtId="0" fontId="36" fillId="24" borderId="12" xfId="61" applyFont="1" applyFill="1" applyBorder="1" applyAlignment="1">
      <alignment horizontal="left"/>
    </xf>
    <xf numFmtId="0" fontId="59" fillId="0" borderId="0" xfId="61" applyFont="1"/>
    <xf numFmtId="0" fontId="0" fillId="0" borderId="0" xfId="0" applyAlignment="1">
      <alignment horizontal="left" indent="1"/>
    </xf>
    <xf numFmtId="10" fontId="0" fillId="0" borderId="0" xfId="0" applyNumberFormat="1"/>
    <xf numFmtId="0" fontId="6" fillId="0" borderId="0" xfId="0" applyFont="1"/>
    <xf numFmtId="167" fontId="36" fillId="0" borderId="16" xfId="0" applyNumberFormat="1" applyFont="1" applyBorder="1" applyAlignment="1">
      <alignment horizontal="left"/>
    </xf>
    <xf numFmtId="0" fontId="69" fillId="0" borderId="24" xfId="0" applyFont="1" applyBorder="1"/>
    <xf numFmtId="0" fontId="69" fillId="27" borderId="25" xfId="0" applyFont="1" applyFill="1" applyBorder="1"/>
    <xf numFmtId="0" fontId="44" fillId="0" borderId="0" xfId="0" applyFont="1"/>
    <xf numFmtId="2" fontId="36" fillId="0" borderId="14" xfId="0" applyNumberFormat="1" applyFont="1" applyBorder="1"/>
    <xf numFmtId="169" fontId="36" fillId="0" borderId="12" xfId="0" applyNumberFormat="1" applyFont="1" applyBorder="1" applyAlignment="1">
      <alignment horizontal="center"/>
    </xf>
    <xf numFmtId="2" fontId="39" fillId="22" borderId="0" xfId="61" applyNumberFormat="1" applyFont="1" applyFill="1" applyAlignment="1">
      <alignment vertical="center"/>
    </xf>
    <xf numFmtId="0" fontId="36" fillId="0" borderId="0" xfId="60" applyNumberFormat="1" applyFont="1" applyFill="1" applyBorder="1" applyAlignment="1"/>
    <xf numFmtId="0" fontId="36" fillId="28" borderId="12" xfId="0" applyFont="1" applyFill="1" applyBorder="1"/>
    <xf numFmtId="0" fontId="36" fillId="0" borderId="16" xfId="43" applyFont="1" applyBorder="1"/>
    <xf numFmtId="10" fontId="0" fillId="26" borderId="0" xfId="0" applyNumberFormat="1" applyFill="1"/>
    <xf numFmtId="0" fontId="0" fillId="26" borderId="0" xfId="0" applyFill="1"/>
    <xf numFmtId="168" fontId="44" fillId="0" borderId="0" xfId="65" applyNumberFormat="1" applyFont="1"/>
    <xf numFmtId="9" fontId="6" fillId="0" borderId="0" xfId="65" applyFont="1"/>
    <xf numFmtId="167" fontId="0" fillId="0" borderId="0" xfId="0" applyNumberFormat="1"/>
    <xf numFmtId="167" fontId="36" fillId="24" borderId="16" xfId="43" applyNumberFormat="1" applyFont="1" applyFill="1" applyBorder="1" applyAlignment="1">
      <alignment horizontal="center"/>
    </xf>
    <xf numFmtId="2" fontId="36" fillId="0" borderId="16" xfId="0" applyNumberFormat="1" applyFont="1" applyBorder="1" applyAlignment="1">
      <alignment horizontal="center"/>
    </xf>
    <xf numFmtId="0" fontId="57" fillId="0" borderId="0" xfId="0" applyFont="1" applyAlignment="1">
      <alignment horizontal="center" vertical="center"/>
    </xf>
    <xf numFmtId="0" fontId="57" fillId="0" borderId="0" xfId="0" applyFont="1" applyAlignment="1">
      <alignment horizontal="left" vertical="center"/>
    </xf>
    <xf numFmtId="0" fontId="3" fillId="0" borderId="0" xfId="0" applyFont="1" applyAlignment="1">
      <alignment horizontal="center" wrapText="1"/>
    </xf>
    <xf numFmtId="2" fontId="3" fillId="0" borderId="0" xfId="0" applyNumberFormat="1" applyFont="1" applyAlignment="1">
      <alignment horizontal="center" wrapText="1"/>
    </xf>
    <xf numFmtId="0" fontId="3" fillId="0" borderId="0" xfId="0" applyFont="1" applyAlignment="1">
      <alignment horizontal="left" wrapText="1"/>
    </xf>
    <xf numFmtId="0" fontId="3" fillId="0" borderId="0" xfId="0" applyFont="1" applyAlignment="1">
      <alignment horizontal="left" indent="1"/>
    </xf>
    <xf numFmtId="0" fontId="3" fillId="0" borderId="0" xfId="61" applyFont="1" applyAlignment="1">
      <alignment horizontal="center" wrapText="1"/>
    </xf>
    <xf numFmtId="0" fontId="3" fillId="0" borderId="0" xfId="0" applyFont="1" applyAlignment="1">
      <alignment horizontal="left" wrapText="1" indent="1"/>
    </xf>
    <xf numFmtId="167" fontId="3" fillId="0" borderId="0" xfId="0" applyNumberFormat="1" applyFont="1" applyAlignment="1">
      <alignment horizontal="center" wrapText="1"/>
    </xf>
    <xf numFmtId="2" fontId="3" fillId="0" borderId="0" xfId="61" applyNumberFormat="1" applyFont="1" applyAlignment="1">
      <alignment horizontal="center" wrapText="1"/>
    </xf>
    <xf numFmtId="0" fontId="3" fillId="0" borderId="0" xfId="63" applyFont="1" applyAlignment="1">
      <alignment wrapText="1"/>
    </xf>
    <xf numFmtId="0" fontId="3" fillId="26" borderId="0" xfId="63" applyFont="1" applyFill="1"/>
    <xf numFmtId="0" fontId="3" fillId="0" borderId="0" xfId="63" applyFont="1"/>
    <xf numFmtId="0" fontId="70" fillId="0" borderId="0" xfId="66" applyFont="1" applyAlignment="1">
      <alignment horizontal="center" vertical="center"/>
    </xf>
    <xf numFmtId="0" fontId="70" fillId="0" borderId="0" xfId="66" applyFont="1" applyAlignment="1">
      <alignment vertical="center"/>
    </xf>
    <xf numFmtId="0" fontId="70" fillId="0" borderId="0" xfId="66" applyFont="1" applyAlignment="1">
      <alignment vertical="center" wrapText="1"/>
    </xf>
    <xf numFmtId="2" fontId="70" fillId="0" borderId="0" xfId="66" applyNumberFormat="1" applyFont="1" applyAlignment="1">
      <alignment vertical="center" wrapText="1"/>
    </xf>
    <xf numFmtId="2" fontId="70" fillId="0" borderId="0" xfId="66" applyNumberFormat="1" applyFont="1" applyAlignment="1">
      <alignment horizontal="center" vertical="center" wrapText="1"/>
    </xf>
    <xf numFmtId="0" fontId="2" fillId="0" borderId="0" xfId="66" applyAlignment="1">
      <alignment vertical="center"/>
    </xf>
    <xf numFmtId="0" fontId="71" fillId="29" borderId="0" xfId="66" applyFont="1" applyFill="1" applyAlignment="1">
      <alignment horizontal="center" vertical="center" wrapText="1"/>
    </xf>
    <xf numFmtId="0" fontId="71" fillId="29" borderId="0" xfId="66" applyFont="1" applyFill="1" applyAlignment="1">
      <alignment vertical="center" wrapText="1"/>
    </xf>
    <xf numFmtId="2" fontId="71" fillId="29" borderId="0" xfId="66" applyNumberFormat="1" applyFont="1" applyFill="1" applyAlignment="1">
      <alignment vertical="center" wrapText="1"/>
    </xf>
    <xf numFmtId="2" fontId="71" fillId="29" borderId="0" xfId="66" applyNumberFormat="1" applyFont="1" applyFill="1" applyAlignment="1">
      <alignment horizontal="center" vertical="center" wrapText="1"/>
    </xf>
    <xf numFmtId="0" fontId="72" fillId="0" borderId="0" xfId="66" applyFont="1" applyAlignment="1">
      <alignment vertical="center"/>
    </xf>
    <xf numFmtId="0" fontId="73" fillId="0" borderId="26" xfId="66" applyFont="1" applyBorder="1" applyAlignment="1">
      <alignment horizontal="center" vertical="center"/>
    </xf>
    <xf numFmtId="0" fontId="73" fillId="0" borderId="26" xfId="66" applyFont="1" applyBorder="1" applyAlignment="1">
      <alignment vertical="center"/>
    </xf>
    <xf numFmtId="2" fontId="73" fillId="0" borderId="26" xfId="66" applyNumberFormat="1" applyFont="1" applyBorder="1" applyAlignment="1">
      <alignment horizontal="left" vertical="center" wrapText="1"/>
    </xf>
    <xf numFmtId="2" fontId="73" fillId="0" borderId="26" xfId="60" applyNumberFormat="1" applyFont="1" applyBorder="1" applyAlignment="1">
      <alignment horizontal="center"/>
    </xf>
    <xf numFmtId="0" fontId="73" fillId="0" borderId="26" xfId="0" applyFont="1" applyBorder="1" applyAlignment="1">
      <alignment horizontal="center"/>
    </xf>
    <xf numFmtId="0" fontId="73" fillId="0" borderId="26" xfId="66" applyFont="1" applyBorder="1" applyAlignment="1">
      <alignment horizontal="left" vertical="center" wrapText="1"/>
    </xf>
    <xf numFmtId="0" fontId="73" fillId="0" borderId="26" xfId="66" applyFont="1" applyBorder="1" applyAlignment="1">
      <alignment vertical="center" wrapText="1"/>
    </xf>
    <xf numFmtId="2" fontId="73" fillId="0" borderId="26" xfId="66" applyNumberFormat="1" applyFont="1" applyBorder="1" applyAlignment="1">
      <alignment vertical="center" wrapText="1"/>
    </xf>
    <xf numFmtId="2" fontId="73" fillId="0" borderId="26" xfId="66" applyNumberFormat="1" applyFont="1" applyBorder="1" applyAlignment="1">
      <alignment horizontal="center" vertical="center" wrapText="1"/>
    </xf>
    <xf numFmtId="0" fontId="33" fillId="0" borderId="0" xfId="66" applyFont="1" applyAlignment="1">
      <alignment vertical="center"/>
    </xf>
    <xf numFmtId="0" fontId="35" fillId="0" borderId="0" xfId="66" applyFont="1" applyAlignment="1">
      <alignment horizontal="center" vertical="center"/>
    </xf>
    <xf numFmtId="0" fontId="35" fillId="0" borderId="0" xfId="66" applyFont="1" applyAlignment="1">
      <alignment vertical="center"/>
    </xf>
    <xf numFmtId="0" fontId="2" fillId="0" borderId="0" xfId="66" applyAlignment="1">
      <alignment vertical="center" wrapText="1"/>
    </xf>
    <xf numFmtId="2" fontId="2" fillId="0" borderId="0" xfId="66" applyNumberFormat="1" applyAlignment="1">
      <alignment vertical="center" wrapText="1"/>
    </xf>
    <xf numFmtId="2" fontId="2" fillId="0" borderId="0" xfId="66" applyNumberFormat="1" applyAlignment="1">
      <alignment horizontal="center" vertical="center" wrapText="1"/>
    </xf>
    <xf numFmtId="0" fontId="6" fillId="0" borderId="0" xfId="64"/>
    <xf numFmtId="0" fontId="27" fillId="0" borderId="0" xfId="64" applyFont="1"/>
    <xf numFmtId="0" fontId="42" fillId="0" borderId="0" xfId="64" applyFont="1" applyAlignment="1">
      <alignment horizontal="left" vertical="top" wrapText="1"/>
    </xf>
    <xf numFmtId="0" fontId="34" fillId="0" borderId="0" xfId="56" applyFont="1" applyAlignment="1">
      <alignment horizontal="left" vertical="center"/>
    </xf>
    <xf numFmtId="0" fontId="35" fillId="0" borderId="0" xfId="56" applyFont="1"/>
    <xf numFmtId="0" fontId="35" fillId="0" borderId="0" xfId="64" applyFont="1"/>
    <xf numFmtId="0" fontId="35" fillId="0" borderId="0" xfId="56" quotePrefix="1" applyFont="1"/>
    <xf numFmtId="0" fontId="30" fillId="0" borderId="0" xfId="64" applyFont="1"/>
    <xf numFmtId="0" fontId="36" fillId="0" borderId="0" xfId="64" applyFont="1"/>
    <xf numFmtId="0" fontId="37" fillId="0" borderId="0" xfId="64" applyFont="1" applyAlignment="1" applyProtection="1">
      <alignment horizontal="left" vertical="top" wrapText="1"/>
      <protection locked="0"/>
    </xf>
    <xf numFmtId="0" fontId="13" fillId="18" borderId="0" xfId="27"/>
    <xf numFmtId="0" fontId="46" fillId="0" borderId="0" xfId="59"/>
    <xf numFmtId="0" fontId="75" fillId="0" borderId="0" xfId="0" applyFont="1"/>
    <xf numFmtId="0" fontId="35" fillId="0" borderId="0" xfId="0" applyFont="1" applyAlignment="1">
      <alignment horizontal="center"/>
    </xf>
    <xf numFmtId="0" fontId="39" fillId="22" borderId="27" xfId="0" applyFont="1" applyFill="1" applyBorder="1" applyAlignment="1">
      <alignment horizontal="center" vertical="center" wrapText="1"/>
    </xf>
    <xf numFmtId="0" fontId="76" fillId="30" borderId="28" xfId="0" applyFont="1" applyFill="1" applyBorder="1" applyAlignment="1">
      <alignment horizontal="center"/>
    </xf>
    <xf numFmtId="0" fontId="76" fillId="0" borderId="0" xfId="0" applyFont="1"/>
    <xf numFmtId="0" fontId="76" fillId="31" borderId="28" xfId="0" applyFont="1" applyFill="1" applyBorder="1" applyAlignment="1">
      <alignment horizontal="center"/>
    </xf>
    <xf numFmtId="167" fontId="76" fillId="31" borderId="28" xfId="67" applyNumberFormat="1" applyFont="1" applyFill="1" applyBorder="1" applyAlignment="1">
      <alignment horizontal="center"/>
    </xf>
    <xf numFmtId="167" fontId="76" fillId="30" borderId="28" xfId="67" applyNumberFormat="1" applyFont="1" applyFill="1" applyBorder="1" applyAlignment="1">
      <alignment horizontal="center"/>
    </xf>
    <xf numFmtId="0" fontId="77" fillId="0" borderId="0" xfId="0" applyFont="1"/>
    <xf numFmtId="9" fontId="0" fillId="0" borderId="0" xfId="0" applyNumberFormat="1"/>
    <xf numFmtId="0" fontId="35" fillId="0" borderId="0" xfId="0" applyFont="1" applyAlignment="1">
      <alignment horizontal="left"/>
    </xf>
    <xf numFmtId="0" fontId="39" fillId="22" borderId="27" xfId="0" applyFont="1" applyFill="1" applyBorder="1" applyAlignment="1">
      <alignment vertical="center" wrapText="1"/>
    </xf>
    <xf numFmtId="0" fontId="76" fillId="0" borderId="28" xfId="0" applyFont="1" applyBorder="1"/>
    <xf numFmtId="0" fontId="76" fillId="0" borderId="28" xfId="0" applyFont="1" applyBorder="1" applyAlignment="1">
      <alignment horizontal="left"/>
    </xf>
    <xf numFmtId="0" fontId="76" fillId="0" borderId="28" xfId="0" applyFont="1" applyBorder="1" applyAlignment="1">
      <alignment horizontal="center"/>
    </xf>
    <xf numFmtId="167" fontId="76" fillId="0" borderId="28" xfId="0" applyNumberFormat="1" applyFont="1" applyBorder="1"/>
    <xf numFmtId="0" fontId="76" fillId="30" borderId="28" xfId="0" applyFont="1" applyFill="1" applyBorder="1" applyAlignment="1">
      <alignment horizontal="left"/>
    </xf>
    <xf numFmtId="167" fontId="76" fillId="32" borderId="28" xfId="0" applyNumberFormat="1" applyFont="1" applyFill="1" applyBorder="1"/>
    <xf numFmtId="9" fontId="76" fillId="30" borderId="28" xfId="0" applyNumberFormat="1" applyFont="1" applyFill="1" applyBorder="1" applyAlignment="1">
      <alignment horizontal="center"/>
    </xf>
    <xf numFmtId="0" fontId="76" fillId="31" borderId="28" xfId="0" applyFont="1" applyFill="1" applyBorder="1" applyAlignment="1">
      <alignment horizontal="left"/>
    </xf>
    <xf numFmtId="167" fontId="76" fillId="33" borderId="28" xfId="0" applyNumberFormat="1" applyFont="1" applyFill="1" applyBorder="1"/>
    <xf numFmtId="9" fontId="76" fillId="31" borderId="28" xfId="0" applyNumberFormat="1" applyFont="1" applyFill="1" applyBorder="1" applyAlignment="1">
      <alignment horizontal="center"/>
    </xf>
    <xf numFmtId="9" fontId="76" fillId="0" borderId="28" xfId="0" applyNumberFormat="1" applyFont="1" applyBorder="1" applyAlignment="1">
      <alignment horizontal="center"/>
    </xf>
    <xf numFmtId="0" fontId="76" fillId="30" borderId="28" xfId="0" applyFont="1" applyFill="1" applyBorder="1"/>
    <xf numFmtId="0" fontId="76" fillId="30" borderId="28" xfId="0" applyFont="1" applyFill="1" applyBorder="1" applyAlignment="1">
      <alignment horizontal="center" vertical="center"/>
    </xf>
    <xf numFmtId="167" fontId="76" fillId="30" borderId="28" xfId="0" applyNumberFormat="1" applyFont="1" applyFill="1" applyBorder="1" applyAlignment="1">
      <alignment horizontal="center" vertical="center"/>
    </xf>
    <xf numFmtId="167" fontId="76" fillId="31" borderId="28" xfId="0" applyNumberFormat="1" applyFont="1" applyFill="1" applyBorder="1" applyAlignment="1">
      <alignment horizontal="center"/>
    </xf>
    <xf numFmtId="0" fontId="76" fillId="23" borderId="0" xfId="0" applyFont="1" applyFill="1"/>
    <xf numFmtId="0" fontId="76" fillId="23" borderId="0" xfId="0" applyFont="1" applyFill="1" applyAlignment="1">
      <alignment horizontal="left"/>
    </xf>
    <xf numFmtId="44" fontId="76" fillId="23" borderId="0" xfId="0" applyNumberFormat="1" applyFont="1" applyFill="1" applyAlignment="1">
      <alignment horizontal="left" vertical="center"/>
    </xf>
    <xf numFmtId="170" fontId="76" fillId="23" borderId="0" xfId="0" applyNumberFormat="1" applyFont="1" applyFill="1" applyAlignment="1">
      <alignment horizontal="left" vertical="center"/>
    </xf>
    <xf numFmtId="44" fontId="76" fillId="23" borderId="0" xfId="0" applyNumberFormat="1" applyFont="1" applyFill="1" applyAlignment="1">
      <alignment horizontal="center" vertical="center"/>
    </xf>
    <xf numFmtId="9" fontId="76" fillId="30" borderId="28" xfId="65" applyFont="1" applyFill="1" applyBorder="1" applyAlignment="1">
      <alignment horizontal="center"/>
    </xf>
    <xf numFmtId="2" fontId="76" fillId="30" borderId="28" xfId="65" applyNumberFormat="1" applyFont="1" applyFill="1" applyBorder="1" applyAlignment="1">
      <alignment horizontal="center"/>
    </xf>
    <xf numFmtId="0" fontId="76" fillId="31" borderId="28" xfId="0" applyFont="1" applyFill="1" applyBorder="1"/>
    <xf numFmtId="9" fontId="76" fillId="31" borderId="28" xfId="65" applyFont="1" applyFill="1" applyBorder="1" applyAlignment="1">
      <alignment horizontal="center"/>
    </xf>
    <xf numFmtId="2" fontId="76" fillId="31" borderId="28" xfId="65" applyNumberFormat="1" applyFont="1" applyFill="1" applyBorder="1" applyAlignment="1">
      <alignment horizontal="center"/>
    </xf>
    <xf numFmtId="0" fontId="0" fillId="0" borderId="0" xfId="0" applyAlignment="1">
      <alignment horizontal="center"/>
    </xf>
    <xf numFmtId="2" fontId="76" fillId="30" borderId="28" xfId="60" applyNumberFormat="1" applyFont="1" applyFill="1" applyBorder="1" applyAlignment="1">
      <alignment horizontal="center"/>
    </xf>
    <xf numFmtId="167" fontId="76" fillId="30" borderId="28" xfId="0" applyNumberFormat="1" applyFont="1" applyFill="1" applyBorder="1" applyAlignment="1">
      <alignment horizontal="center"/>
    </xf>
    <xf numFmtId="2" fontId="76" fillId="31" borderId="28" xfId="60" applyNumberFormat="1" applyFont="1" applyFill="1" applyBorder="1" applyAlignment="1">
      <alignment horizontal="center"/>
    </xf>
    <xf numFmtId="0" fontId="49" fillId="0" borderId="0" xfId="0" applyFont="1" applyAlignment="1">
      <alignment horizontal="left"/>
    </xf>
    <xf numFmtId="0" fontId="3" fillId="0" borderId="0" xfId="0" applyFont="1" applyAlignment="1">
      <alignment horizontal="left"/>
    </xf>
    <xf numFmtId="0" fontId="35" fillId="0" borderId="0" xfId="66" applyFont="1" applyAlignment="1">
      <alignment horizontal="left" vertical="center"/>
    </xf>
    <xf numFmtId="0" fontId="34" fillId="0" borderId="0" xfId="56" applyFont="1" applyAlignment="1">
      <alignment vertical="center"/>
    </xf>
    <xf numFmtId="0" fontId="0" fillId="0" borderId="17" xfId="0" applyBorder="1" applyAlignment="1">
      <alignment horizontal="left" vertical="center" indent="1"/>
    </xf>
    <xf numFmtId="0" fontId="78" fillId="0" borderId="0" xfId="61" applyFont="1" applyAlignment="1">
      <alignment horizontal="left"/>
    </xf>
    <xf numFmtId="0" fontId="78" fillId="0" borderId="0" xfId="56" applyFont="1" applyAlignment="1">
      <alignment vertical="center"/>
    </xf>
    <xf numFmtId="0" fontId="40" fillId="22" borderId="0" xfId="64" applyFont="1" applyFill="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0" fillId="0" borderId="0" xfId="0"/>
    <xf numFmtId="0" fontId="55" fillId="0" borderId="0" xfId="0" applyFont="1" applyAlignment="1">
      <alignment horizontal="center"/>
    </xf>
    <xf numFmtId="0" fontId="36" fillId="0" borderId="15" xfId="0" applyFont="1" applyBorder="1" applyAlignment="1">
      <alignment horizontal="center" vertical="center"/>
    </xf>
  </cellXfs>
  <cellStyles count="68">
    <cellStyle name="_2007-12-21_Egypt Sources and Tracking" xfId="1" xr:uid="{00000000-0005-0000-0000-000000000000}"/>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3232" xfId="8" xr:uid="{00000000-0005-0000-0000-000007000000}"/>
    <cellStyle name="40% - Accent1" xfId="9" builtinId="31" customBuiltin="1"/>
    <cellStyle name="40% - Accent2" xfId="10" builtinId="35" customBuiltin="1"/>
    <cellStyle name="40% - Accent3" xfId="11" builtinId="39" customBuiltin="1"/>
    <cellStyle name="40% - Accent4" xfId="12" builtinId="43" customBuiltin="1"/>
    <cellStyle name="40% - Accent5" xfId="13" builtinId="47" customBuiltin="1"/>
    <cellStyle name="40% - Accent6" xfId="14" builtinId="51" customBuiltin="1"/>
    <cellStyle name="60% - Accent1" xfId="15" builtinId="32" customBuiltin="1"/>
    <cellStyle name="60% - Accent2" xfId="16" builtinId="36" customBuiltin="1"/>
    <cellStyle name="60% - Accent3" xfId="17" builtinId="40" customBuiltin="1"/>
    <cellStyle name="60% - Accent4" xfId="18" builtinId="44" customBuiltin="1"/>
    <cellStyle name="60% - Accent5" xfId="19" builtinId="48" customBuiltin="1"/>
    <cellStyle name="60%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Bad" xfId="27" builtinId="27" customBuiltin="1"/>
    <cellStyle name="Calculation" xfId="28" builtinId="22" customBuiltin="1"/>
    <cellStyle name="Check Cell" xfId="29" builtinId="23" customBuiltin="1"/>
    <cellStyle name="Comma 2" xfId="30" xr:uid="{00000000-0005-0000-0000-00001E000000}"/>
    <cellStyle name="Currency" xfId="53" builtinId="4"/>
    <cellStyle name="Currency 2" xfId="60" xr:uid="{B4BF67F1-AD52-424A-86EB-0F03C9A9E6D8}"/>
    <cellStyle name="Currency 3" xfId="67" xr:uid="{65BF65E0-8CC0-4E6A-96DB-A88D9E173222}"/>
    <cellStyle name="Date" xfId="31" xr:uid="{00000000-0005-0000-0000-00001F000000}"/>
    <cellStyle name="Explanatory Text" xfId="32" builtinId="53" customBuiltin="1"/>
    <cellStyle name="Fixed" xfId="33" xr:uid="{00000000-0005-0000-0000-000021000000}"/>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62" builtinId="8"/>
    <cellStyle name="Hyperlink 2" xfId="52" xr:uid="{00000000-0005-0000-0000-000028000000}"/>
    <cellStyle name="Hyperlink 3" xfId="58" xr:uid="{0290511B-6B7D-4219-963B-EA855CC21BDD}"/>
    <cellStyle name="Hyperlink 3 2" xfId="59" xr:uid="{34E44E65-8453-4B1D-B4DB-A6D7579127C2}"/>
    <cellStyle name="Input" xfId="39" builtinId="20" customBuiltin="1"/>
    <cellStyle name="Linked Cell" xfId="40" builtinId="24" customBuiltin="1"/>
    <cellStyle name="Neutral" xfId="41" builtinId="28" customBuiltin="1"/>
    <cellStyle name="Normal" xfId="0" builtinId="0"/>
    <cellStyle name="Normal 10" xfId="61" xr:uid="{EEE47699-D115-46C9-BEB1-6209C1937E95}"/>
    <cellStyle name="Normal 2" xfId="42" xr:uid="{00000000-0005-0000-0000-00002D000000}"/>
    <cellStyle name="Normal 2 2" xfId="56" xr:uid="{778A975D-A9A7-49D5-9C72-87AFEDF73D0E}"/>
    <cellStyle name="Normal 3" xfId="54" xr:uid="{783F00DE-21C2-4897-AB3E-D066EE1B2D76}"/>
    <cellStyle name="Normal 4" xfId="63" xr:uid="{5ED4EC7D-C979-4298-9134-A1B3A44CB779}"/>
    <cellStyle name="Normal 4 12 4 2 2" xfId="55" xr:uid="{59A84B27-4D84-4E07-8644-E8A728F5F048}"/>
    <cellStyle name="Normal 4 12 4 2 2 2" xfId="57" xr:uid="{01A51225-D9B3-4397-A1CF-2BC380DDAFD6}"/>
    <cellStyle name="Normal 5" xfId="66" xr:uid="{BF4BDFDD-F174-4EF3-ACA6-41D28909F4A5}"/>
    <cellStyle name="Normal_Data Front Page" xfId="43" xr:uid="{00000000-0005-0000-0000-00002E000000}"/>
    <cellStyle name="Normal_Data Front Page 2" xfId="64" xr:uid="{11E22E6C-6751-40E1-8753-51E0104F1279}"/>
    <cellStyle name="Normal_Final Data_05-11-29" xfId="44" xr:uid="{00000000-0005-0000-0000-00002F000000}"/>
    <cellStyle name="Note" xfId="45" builtinId="10" customBuiltin="1"/>
    <cellStyle name="Output" xfId="46" builtinId="21" customBuiltin="1"/>
    <cellStyle name="Percent 2" xfId="65" xr:uid="{95D41907-7F85-42FA-8B5E-5AB705C44468}"/>
    <cellStyle name="Style 1" xfId="47" xr:uid="{00000000-0005-0000-0000-000033000000}"/>
    <cellStyle name="Text" xfId="48" xr:uid="{00000000-0005-0000-0000-000034000000}"/>
    <cellStyle name="Title" xfId="49" builtinId="15" customBuiltin="1"/>
    <cellStyle name="Total" xfId="50" builtinId="25" customBuiltin="1"/>
    <cellStyle name="Warning Text" xfId="51" builtinId="11" customBuiltin="1"/>
  </cellStyles>
  <dxfs count="7">
    <dxf>
      <alignment wrapText="1"/>
    </dxf>
    <dxf>
      <alignment wrapText="1"/>
    </dxf>
    <dxf>
      <fill>
        <patternFill patternType="solid">
          <bgColor rgb="FFFFFF00"/>
        </patternFill>
      </fill>
    </dxf>
    <dxf>
      <fill>
        <patternFill patternType="solid">
          <bgColor rgb="FFFFFF00"/>
        </patternFill>
      </fill>
    </dxf>
    <dxf>
      <alignment wrapText="1"/>
    </dxf>
    <dxf>
      <alignment wrapText="1"/>
    </dxf>
    <dxf>
      <alignment wrapText="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27FD7"/>
      <rgbColor rgb="00B4CFB2"/>
      <rgbColor rgb="00EC008C"/>
      <rgbColor rgb="00E7B1A2"/>
      <rgbColor rgb="00B3CCEF"/>
      <rgbColor rgb="00CFB3D2"/>
      <rgbColor rgb="00ED1B23"/>
      <rgbColor rgb="0000AEEF"/>
      <rgbColor rgb="00D7D7D7"/>
      <rgbColor rgb="0000A650"/>
      <rgbColor rgb="00800080"/>
      <rgbColor rgb="002E2E92"/>
      <rgbColor rgb="00FFFFFF"/>
      <rgbColor rgb="00D4D0C8"/>
      <rgbColor rgb="00427FD7"/>
      <rgbColor rgb="00E3A243"/>
      <rgbColor rgb="00C33C16"/>
      <rgbColor rgb="0043863D"/>
      <rgbColor rgb="00853F8D"/>
      <rgbColor rgb="00A68931"/>
      <rgbColor rgb="008E3035"/>
      <rgbColor rgb="00314A9C"/>
      <rgbColor rgb="00B3751E"/>
      <rgbColor rgb="005A7298"/>
      <rgbColor rgb="0032B8DF"/>
      <rgbColor rgb="00B16EB7"/>
      <rgbColor rgb="0070B668"/>
      <rgbColor rgb="004F6BC3"/>
      <rgbColor rgb="006FC7C3"/>
      <rgbColor rgb="004A5052"/>
      <rgbColor rgb="00DBD0AC"/>
      <rgbColor rgb="00ECE2EE"/>
      <rgbColor rgb="00ECECE1"/>
      <rgbColor rgb="00F6E1DB"/>
      <rgbColor rgb="00F1EDDF"/>
      <rgbColor rgb="00E2EBF9"/>
      <rgbColor rgb="00EEDFE0"/>
      <rgbColor rgb="00FBF1E2"/>
      <rgbColor rgb="00A58931"/>
      <rgbColor rgb="00853F8D"/>
      <rgbColor rgb="00C33C16"/>
      <rgbColor rgb="00F4DAB4"/>
      <rgbColor rgb="00E3A243"/>
      <rgbColor rgb="00FFF200"/>
      <rgbColor rgb="00245DDB"/>
      <rgbColor rgb="00314A9C"/>
      <rgbColor rgb="00BBBBBB"/>
      <rgbColor rgb="0043863D"/>
      <rgbColor rgb="00999999"/>
      <rgbColor rgb="00666666"/>
      <rgbColor rgb="004A5052"/>
      <rgbColor rgb="00D2ADAE"/>
      <rgbColor rgb="00E1E1E1"/>
      <rgbColor rgb="00E46B25"/>
    </indexedColors>
    <mruColors>
      <color rgb="FFA83D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1600200</xdr:colOff>
      <xdr:row>31</xdr:row>
      <xdr:rowOff>0</xdr:rowOff>
    </xdr:from>
    <xdr:to>
      <xdr:col>3</xdr:col>
      <xdr:colOff>95250</xdr:colOff>
      <xdr:row>32</xdr:row>
      <xdr:rowOff>37727</xdr:rowOff>
    </xdr:to>
    <xdr:sp macro="" textlink="">
      <xdr:nvSpPr>
        <xdr:cNvPr id="2" name="Text Box 14">
          <a:extLst>
            <a:ext uri="{FF2B5EF4-FFF2-40B4-BE49-F238E27FC236}">
              <a16:creationId xmlns:a16="http://schemas.microsoft.com/office/drawing/2014/main" id="{80B89314-3BFF-4AD1-A2E7-A3BCC74D45CA}"/>
            </a:ext>
          </a:extLst>
        </xdr:cNvPr>
        <xdr:cNvSpPr txBox="1">
          <a:spLocks noChangeArrowheads="1"/>
        </xdr:cNvSpPr>
      </xdr:nvSpPr>
      <xdr:spPr bwMode="auto">
        <a:xfrm>
          <a:off x="3562350" y="6562725"/>
          <a:ext cx="95250" cy="202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182469</xdr:colOff>
      <xdr:row>0</xdr:row>
      <xdr:rowOff>78440</xdr:rowOff>
    </xdr:from>
    <xdr:to>
      <xdr:col>2</xdr:col>
      <xdr:colOff>220943</xdr:colOff>
      <xdr:row>3</xdr:row>
      <xdr:rowOff>17105</xdr:rowOff>
    </xdr:to>
    <xdr:pic>
      <xdr:nvPicPr>
        <xdr:cNvPr id="3" name="Picture 2">
          <a:extLst>
            <a:ext uri="{FF2B5EF4-FFF2-40B4-BE49-F238E27FC236}">
              <a16:creationId xmlns:a16="http://schemas.microsoft.com/office/drawing/2014/main" id="{008E8BEB-A850-4378-878D-69E66DB40C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294" y="78440"/>
          <a:ext cx="3003924" cy="12086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7</xdr:col>
      <xdr:colOff>115673</xdr:colOff>
      <xdr:row>76</xdr:row>
      <xdr:rowOff>67182</xdr:rowOff>
    </xdr:to>
    <xdr:pic>
      <xdr:nvPicPr>
        <xdr:cNvPr id="2" name="Picture 1">
          <a:extLst>
            <a:ext uri="{FF2B5EF4-FFF2-40B4-BE49-F238E27FC236}">
              <a16:creationId xmlns:a16="http://schemas.microsoft.com/office/drawing/2014/main" id="{5E5D631E-EC18-F293-A7D6-123C2084A0CF}"/>
            </a:ext>
          </a:extLst>
        </xdr:cNvPr>
        <xdr:cNvPicPr>
          <a:picLocks noChangeAspect="1"/>
        </xdr:cNvPicPr>
      </xdr:nvPicPr>
      <xdr:blipFill>
        <a:blip xmlns:r="http://schemas.openxmlformats.org/officeDocument/2006/relationships" r:embed="rId1"/>
        <a:stretch>
          <a:fillRect/>
        </a:stretch>
      </xdr:blipFill>
      <xdr:spPr>
        <a:xfrm>
          <a:off x="257175" y="5457825"/>
          <a:ext cx="9840698" cy="3629532"/>
        </a:xfrm>
        <a:prstGeom prst="rect">
          <a:avLst/>
        </a:prstGeom>
      </xdr:spPr>
    </xdr:pic>
    <xdr:clientData/>
  </xdr:twoCellAnchor>
  <xdr:twoCellAnchor editAs="oneCell">
    <xdr:from>
      <xdr:col>1</xdr:col>
      <xdr:colOff>0</xdr:colOff>
      <xdr:row>77</xdr:row>
      <xdr:rowOff>0</xdr:rowOff>
    </xdr:from>
    <xdr:to>
      <xdr:col>6</xdr:col>
      <xdr:colOff>2458771</xdr:colOff>
      <xdr:row>107</xdr:row>
      <xdr:rowOff>134047</xdr:rowOff>
    </xdr:to>
    <xdr:pic>
      <xdr:nvPicPr>
        <xdr:cNvPr id="4" name="Picture 3">
          <a:extLst>
            <a:ext uri="{FF2B5EF4-FFF2-40B4-BE49-F238E27FC236}">
              <a16:creationId xmlns:a16="http://schemas.microsoft.com/office/drawing/2014/main" id="{1D3CD009-CE86-4313-8D47-7CFD0C38E607}"/>
            </a:ext>
          </a:extLst>
        </xdr:cNvPr>
        <xdr:cNvPicPr>
          <a:picLocks noChangeAspect="1"/>
        </xdr:cNvPicPr>
      </xdr:nvPicPr>
      <xdr:blipFill>
        <a:blip xmlns:r="http://schemas.openxmlformats.org/officeDocument/2006/relationships" r:embed="rId2"/>
        <a:stretch>
          <a:fillRect/>
        </a:stretch>
      </xdr:blipFill>
      <xdr:spPr>
        <a:xfrm>
          <a:off x="257175" y="9182100"/>
          <a:ext cx="9469171" cy="4991797"/>
        </a:xfrm>
        <a:prstGeom prst="rect">
          <a:avLst/>
        </a:prstGeom>
      </xdr:spPr>
    </xdr:pic>
    <xdr:clientData/>
  </xdr:twoCellAnchor>
  <xdr:twoCellAnchor editAs="oneCell">
    <xdr:from>
      <xdr:col>0</xdr:col>
      <xdr:colOff>0</xdr:colOff>
      <xdr:row>0</xdr:row>
      <xdr:rowOff>0</xdr:rowOff>
    </xdr:from>
    <xdr:to>
      <xdr:col>2</xdr:col>
      <xdr:colOff>59392</xdr:colOff>
      <xdr:row>3</xdr:row>
      <xdr:rowOff>125612</xdr:rowOff>
    </xdr:to>
    <xdr:pic>
      <xdr:nvPicPr>
        <xdr:cNvPr id="3" name="Picture 2">
          <a:extLst>
            <a:ext uri="{FF2B5EF4-FFF2-40B4-BE49-F238E27FC236}">
              <a16:creationId xmlns:a16="http://schemas.microsoft.com/office/drawing/2014/main" id="{5F4D0935-171A-4AAC-9290-FC54E53281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1230967</xdr:colOff>
      <xdr:row>2</xdr:row>
      <xdr:rowOff>97037</xdr:rowOff>
    </xdr:to>
    <xdr:pic>
      <xdr:nvPicPr>
        <xdr:cNvPr id="2" name="Picture 1">
          <a:extLst>
            <a:ext uri="{FF2B5EF4-FFF2-40B4-BE49-F238E27FC236}">
              <a16:creationId xmlns:a16="http://schemas.microsoft.com/office/drawing/2014/main" id="{D8E480A4-10EF-49F3-B3A1-B6E6ED5DF9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459567" cy="611387"/>
    <xdr:pic>
      <xdr:nvPicPr>
        <xdr:cNvPr id="2" name="Picture 1">
          <a:extLst>
            <a:ext uri="{FF2B5EF4-FFF2-40B4-BE49-F238E27FC236}">
              <a16:creationId xmlns:a16="http://schemas.microsoft.com/office/drawing/2014/main" id="{7A0163AB-7667-492D-B2BD-90D6B3747D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459567" cy="611387"/>
    <xdr:pic>
      <xdr:nvPicPr>
        <xdr:cNvPr id="2" name="Picture 1">
          <a:extLst>
            <a:ext uri="{FF2B5EF4-FFF2-40B4-BE49-F238E27FC236}">
              <a16:creationId xmlns:a16="http://schemas.microsoft.com/office/drawing/2014/main" id="{C80C0C8B-B70D-455E-A7E4-3A86FC6238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869017</xdr:colOff>
      <xdr:row>3</xdr:row>
      <xdr:rowOff>30362</xdr:rowOff>
    </xdr:to>
    <xdr:pic>
      <xdr:nvPicPr>
        <xdr:cNvPr id="2" name="Picture 1">
          <a:extLst>
            <a:ext uri="{FF2B5EF4-FFF2-40B4-BE49-F238E27FC236}">
              <a16:creationId xmlns:a16="http://schemas.microsoft.com/office/drawing/2014/main" id="{267D7131-F67D-4E69-8E1D-6288DDC3E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0"/>
          <a:ext cx="1488142" cy="582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89647</xdr:rowOff>
    </xdr:from>
    <xdr:to>
      <xdr:col>2</xdr:col>
      <xdr:colOff>683559</xdr:colOff>
      <xdr:row>1</xdr:row>
      <xdr:rowOff>64353</xdr:rowOff>
    </xdr:to>
    <xdr:pic>
      <xdr:nvPicPr>
        <xdr:cNvPr id="2" name="Picture 1">
          <a:extLst>
            <a:ext uri="{FF2B5EF4-FFF2-40B4-BE49-F238E27FC236}">
              <a16:creationId xmlns:a16="http://schemas.microsoft.com/office/drawing/2014/main" id="{C50F3F45-9DAA-48EB-96A0-72CAD2A5D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6472"/>
          <a:ext cx="1483659" cy="609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218142</xdr:colOff>
      <xdr:row>2</xdr:row>
      <xdr:rowOff>154187</xdr:rowOff>
    </xdr:to>
    <xdr:pic>
      <xdr:nvPicPr>
        <xdr:cNvPr id="3" name="Picture 2">
          <a:extLst>
            <a:ext uri="{FF2B5EF4-FFF2-40B4-BE49-F238E27FC236}">
              <a16:creationId xmlns:a16="http://schemas.microsoft.com/office/drawing/2014/main" id="{ABEF9FFE-FCA0-4349-8E45-E0CC5594E0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240367</xdr:colOff>
      <xdr:row>2</xdr:row>
      <xdr:rowOff>154187</xdr:rowOff>
    </xdr:to>
    <xdr:pic>
      <xdr:nvPicPr>
        <xdr:cNvPr id="2" name="Picture 1">
          <a:extLst>
            <a:ext uri="{FF2B5EF4-FFF2-40B4-BE49-F238E27FC236}">
              <a16:creationId xmlns:a16="http://schemas.microsoft.com/office/drawing/2014/main" id="{D0840162-1061-425F-9524-10B94BCB9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240367</xdr:colOff>
      <xdr:row>2</xdr:row>
      <xdr:rowOff>154187</xdr:rowOff>
    </xdr:to>
    <xdr:pic>
      <xdr:nvPicPr>
        <xdr:cNvPr id="2" name="Picture 1">
          <a:extLst>
            <a:ext uri="{FF2B5EF4-FFF2-40B4-BE49-F238E27FC236}">
              <a16:creationId xmlns:a16="http://schemas.microsoft.com/office/drawing/2014/main" id="{82FC6DFF-F8CD-4C87-9255-71770378E6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97492</xdr:colOff>
      <xdr:row>2</xdr:row>
      <xdr:rowOff>154187</xdr:rowOff>
    </xdr:to>
    <xdr:pic>
      <xdr:nvPicPr>
        <xdr:cNvPr id="3" name="Picture 2">
          <a:extLst>
            <a:ext uri="{FF2B5EF4-FFF2-40B4-BE49-F238E27FC236}">
              <a16:creationId xmlns:a16="http://schemas.microsoft.com/office/drawing/2014/main" id="{D5FF22AD-62CA-49CC-AAF7-179CA6716A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164167</xdr:colOff>
      <xdr:row>2</xdr:row>
      <xdr:rowOff>154187</xdr:rowOff>
    </xdr:to>
    <xdr:pic>
      <xdr:nvPicPr>
        <xdr:cNvPr id="3" name="Picture 2">
          <a:extLst>
            <a:ext uri="{FF2B5EF4-FFF2-40B4-BE49-F238E27FC236}">
              <a16:creationId xmlns:a16="http://schemas.microsoft.com/office/drawing/2014/main" id="{10A77058-EFF8-4A0A-B797-4116F585B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9567" cy="61138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1114612</xdr:colOff>
      <xdr:row>2</xdr:row>
      <xdr:rowOff>88782</xdr:rowOff>
    </xdr:to>
    <xdr:pic>
      <xdr:nvPicPr>
        <xdr:cNvPr id="2" name="Picture 1">
          <a:extLst>
            <a:ext uri="{FF2B5EF4-FFF2-40B4-BE49-F238E27FC236}">
              <a16:creationId xmlns:a16="http://schemas.microsoft.com/office/drawing/2014/main" id="{A3ECCD1F-27FC-4AC3-ABAA-CCF83C46F7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1482912" cy="622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uromonitorint-my.sharepoint.com/Library/Application%20Support/Microsoft/Office%20Converter%20Support/Open%20XML%20for%20Excel.app/Contents/MacOS/Breakeven%20analysis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Breakeven Analysis Data"/>
      <sheetName val="Breakeven Analysis Chart"/>
      <sheetName val="Summary"/>
      <sheetName val="Stores Targeted"/>
      <sheetName val="Stores Visited"/>
      <sheetName val="Key"/>
      <sheetName val="Packaging Definitions"/>
      <sheetName val="Storecheck Definitions"/>
      <sheetName val="Name Manager"/>
      <sheetName val="Sheet2"/>
      <sheetName val="Tables"/>
      <sheetName val="Vlookup"/>
      <sheetName val="Breakeven_Analysis_Data"/>
      <sheetName val="Breakeven_Analysis_Chart"/>
      <sheetName val="Stores_Targeted"/>
      <sheetName val="Packaging_Definitions"/>
      <sheetName val="Outlets"/>
      <sheetName val="Store Checks"/>
      <sheetName val="Pack type difintion"/>
      <sheetName val="Lists"/>
      <sheetName val="Definition"/>
      <sheetName val="Definitions"/>
      <sheetName val="Channels"/>
      <sheetName val="Sheet1"/>
      <sheetName val="9.Data Validation"/>
      <sheetName val="List"/>
      <sheetName val="Legend (to hide)"/>
      <sheetName val="Sheet6"/>
      <sheetName val="Workshops Visited"/>
      <sheetName val="Channel definitions"/>
      <sheetName val="Lists1"/>
      <sheetName val="Drop Downs"/>
      <sheetName val="Breakeven_Analysis_Data1"/>
      <sheetName val="Market Size"/>
      <sheetName val="Dropdown"/>
      <sheetName val="Data Validation"/>
      <sheetName val="Global Budget"/>
      <sheetName val="Trend definitions"/>
      <sheetName val="Lists "/>
      <sheetName val="Lookups"/>
      <sheetName val="Naming"/>
      <sheetName val="Storechecks"/>
      <sheetName val="Store List"/>
      <sheetName val="Hide"/>
      <sheetName val="Zone"/>
      <sheetName val="Validation Sheet"/>
      <sheetName val="Validation"/>
      <sheetName val="Names"/>
      <sheetName val="Channels (internal)"/>
      <sheetName val="Home"/>
      <sheetName val="KEY LEGEND (To Hide)"/>
      <sheetName val="Sources"/>
      <sheetName val="Validation 2"/>
      <sheetName val="Raw"/>
      <sheetName val="Config"/>
      <sheetName val="Project Scope"/>
      <sheetName val="3 - Stores Visited"/>
      <sheetName val="Scoring Criteria"/>
      <sheetName val="Sheet4"/>
      <sheetName val="Average Parcel Value"/>
      <sheetName val="门店渠道"/>
      <sheetName val="Data Validation "/>
      <sheetName val="Source Name (to hide)"/>
      <sheetName val="Project Objectives"/>
      <sheetName val="Source Sheet"/>
      <sheetName val="附录"/>
      <sheetName val="Dropdowns"/>
      <sheetName val="Intake by PepsiCo Category"/>
      <sheetName val="1. Stores Visited"/>
      <sheetName val="Breakeven_Analysis_Data2"/>
      <sheetName val="Breakeven_Analysis_Chart1"/>
      <sheetName val="Stores_Targeted1"/>
      <sheetName val="Stores_Visited"/>
      <sheetName val="Packaging_Definitions1"/>
      <sheetName val="Name_Manager"/>
      <sheetName val="Storecheck_Definitions"/>
      <sheetName val="Store_Checks"/>
      <sheetName val="Pack_type_difintion"/>
      <sheetName val="9_Data_Validation"/>
      <sheetName val="Channel_definitions"/>
      <sheetName val="Legend_(to_hide)"/>
      <sheetName val="Workshops_Visited"/>
      <sheetName val="Trend_definitions"/>
      <sheetName val="Drop_Downs"/>
      <sheetName val="Market_Size"/>
      <sheetName val="Data_Validation"/>
      <sheetName val="Global_Budget"/>
      <sheetName val="Lists_"/>
      <sheetName val="Store_List"/>
      <sheetName val="Validation_Sheet"/>
      <sheetName val="Channels_(internal)"/>
      <sheetName val="Project_Scope"/>
      <sheetName val="KEY_LEGEND_(To_Hide)"/>
      <sheetName val="Validation_2"/>
      <sheetName val="3_-_Stores_Visited"/>
      <sheetName val="Scoring_Criteria"/>
      <sheetName val="Appendix"/>
      <sheetName val="Sheet7"/>
      <sheetName val="Source Sheet (TO HIDE)"/>
      <sheetName val="List of Outlets"/>
      <sheetName val="Vlookups"/>
      <sheetName val="NameMgr"/>
      <sheetName val="Support"/>
      <sheetName val="Drop Downs "/>
      <sheetName val="Product Offer"/>
      <sheetName val="Detailed Product Log"/>
      <sheetName val="Dropdown lists"/>
      <sheetName val="Menu TO HIDE"/>
      <sheetName val="Dropdown List"/>
      <sheetName val="Retailer List"/>
      <sheetName val="Lookup (2)"/>
      <sheetName val="To Hide"/>
      <sheetName val="Analyst Instructions"/>
      <sheetName val="Drop-Downs"/>
      <sheetName val="Data"/>
      <sheetName val="distribution"/>
      <sheetName val="namemanager"/>
      <sheetName val="Sheet3"/>
      <sheetName val="Market Sizes - Deep Dive"/>
      <sheetName val="6-Definitions"/>
      <sheetName val="Dropdown Menu"/>
      <sheetName val="Drop down"/>
      <sheetName val="Brand Share LBN"/>
      <sheetName val="Definições"/>
      <sheetName val="10 prod base"/>
      <sheetName val="List Box headings"/>
      <sheetName val="Menu"/>
      <sheetName val="Labeling"/>
      <sheetName val="Name Manager "/>
      <sheetName val="Category Name Manager"/>
      <sheetName val="Store Check"/>
      <sheetName val="Brand Assignment China"/>
      <sheetName val="Lists (Hide)"/>
      <sheetName val="Leading opertors in Russia"/>
      <sheetName val="Validations"/>
      <sheetName val="Pivot for GD1"/>
      <sheetName val="Predictor Definitions"/>
      <sheetName val="Pivot for GD2"/>
      <sheetName val="Control"/>
      <sheetName val="Control2"/>
      <sheetName val="工作表1"/>
      <sheetName val="Breakeven_Analysis_Data3"/>
      <sheetName val="Breakeven_Analysis_Chart2"/>
      <sheetName val="Stores_Targeted2"/>
      <sheetName val="Stores_Visited1"/>
      <sheetName val="Packaging_Definitions2"/>
      <sheetName val="Name_Manager1"/>
      <sheetName val="Storecheck_Definitions1"/>
      <sheetName val="Store_Checks1"/>
      <sheetName val="Pack_type_difintion1"/>
      <sheetName val="9_Data_Validation1"/>
      <sheetName val="Channel_definitions1"/>
      <sheetName val="Legend_(to_hide)1"/>
      <sheetName val="Workshops_Visited1"/>
      <sheetName val="Trend_definitions1"/>
      <sheetName val="Drop_Downs1"/>
      <sheetName val="Market_Size1"/>
      <sheetName val="Data_Validation1"/>
      <sheetName val="Global_Budget1"/>
      <sheetName val="Lists_1"/>
      <sheetName val="Store_List1"/>
      <sheetName val="Validation_Sheet1"/>
      <sheetName val="Channels_(internal)1"/>
      <sheetName val="KEY_LEGEND_(To_Hide)1"/>
      <sheetName val="Project_Scope1"/>
      <sheetName val="3_-_Stores_Visited1"/>
      <sheetName val="Scoring_Criteria1"/>
      <sheetName val="Validation_21"/>
      <sheetName val="Average_Parcel_Value"/>
      <sheetName val="Data_Validation_"/>
      <sheetName val="Source_Name_(to_hide)"/>
      <sheetName val="Project_Objectives"/>
      <sheetName val="Source_Sheet"/>
      <sheetName val="Intake_by_PepsiCo_Category"/>
      <sheetName val="1__Stores_Visited"/>
      <sheetName val="Source_Sheet_(TO_HIDE)"/>
      <sheetName val="List_of_Outlets"/>
      <sheetName val="Dropdown_List"/>
      <sheetName val="Drop_Downs_"/>
      <sheetName val="Product_Offer"/>
      <sheetName val="Menu_TO_HIDE"/>
      <sheetName val="To_Hide"/>
      <sheetName val="Analyst_Instructions"/>
      <sheetName val="Dropdown_lists"/>
      <sheetName val="Detailed_Product_Log"/>
      <sheetName val="Lookup_(2)"/>
      <sheetName val="Retailer_List"/>
      <sheetName val="Market_Sizes_-_Deep_Dive"/>
      <sheetName val="Dropdown_Menu"/>
      <sheetName val="Drop_down"/>
      <sheetName val="Brand_Share_LBN"/>
      <sheetName val="10_prod_base"/>
      <sheetName val="Breakeven_Analysis_Data4"/>
      <sheetName val="Breakeven_Analysis_Chart3"/>
      <sheetName val="Stores_Targeted3"/>
      <sheetName val="Stores_Visited2"/>
      <sheetName val="Packaging_Definitions3"/>
      <sheetName val="Name_Manager2"/>
      <sheetName val="Storecheck_Definitions2"/>
      <sheetName val="Store_Checks2"/>
      <sheetName val="Pack_type_difintion2"/>
      <sheetName val="9_Data_Validation2"/>
      <sheetName val="Channel_definitions2"/>
      <sheetName val="Legend_(to_hide)2"/>
      <sheetName val="Workshops_Visited2"/>
      <sheetName val="Trend_definitions2"/>
      <sheetName val="Drop_Downs2"/>
      <sheetName val="Market_Size2"/>
      <sheetName val="Data_Validation2"/>
      <sheetName val="Global_Budget2"/>
      <sheetName val="Lists_2"/>
      <sheetName val="Store_List2"/>
      <sheetName val="Validation_Sheet2"/>
      <sheetName val="Channels_(internal)2"/>
      <sheetName val="KEY_LEGEND_(To_Hide)2"/>
      <sheetName val="Project_Scope2"/>
      <sheetName val="3_-_Stores_Visited2"/>
      <sheetName val="Scoring_Criteria2"/>
      <sheetName val="Validation_22"/>
      <sheetName val="Average_Parcel_Value1"/>
      <sheetName val="Data_Validation_1"/>
      <sheetName val="Source_Name_(to_hide)1"/>
      <sheetName val="Project_Objectives1"/>
      <sheetName val="Source_Sheet1"/>
      <sheetName val="Intake_by_PepsiCo_Category1"/>
      <sheetName val="1__Stores_Visited1"/>
      <sheetName val="Source_Sheet_(TO_HIDE)1"/>
      <sheetName val="List_of_Outlets1"/>
      <sheetName val="Dropdown_List1"/>
      <sheetName val="Drop_Downs_1"/>
      <sheetName val="Product_Offer1"/>
      <sheetName val="Menu_TO_HIDE1"/>
      <sheetName val="To_Hide1"/>
      <sheetName val="Analyst_Instructions1"/>
      <sheetName val="Dropdown_lists1"/>
      <sheetName val="Detailed_Product_Log1"/>
      <sheetName val="Lookup_(2)1"/>
      <sheetName val="Retailer_List1"/>
      <sheetName val="Market_Sizes_-_Deep_Dive1"/>
      <sheetName val="Dropdown_Menu1"/>
      <sheetName val="Drop_down1"/>
      <sheetName val="Brand_Share_LBN1"/>
      <sheetName val="10_prod_base1"/>
      <sheetName val="Breakeven_Analysis_Data5"/>
      <sheetName val="Breakeven_Analysis_Chart4"/>
      <sheetName val="Stores_Targeted4"/>
      <sheetName val="Stores_Visited3"/>
      <sheetName val="Packaging_Definitions4"/>
      <sheetName val="Name_Manager3"/>
      <sheetName val="Storecheck_Definitions3"/>
      <sheetName val="Store_Checks3"/>
      <sheetName val="Pack_type_difintion3"/>
      <sheetName val="9_Data_Validation3"/>
      <sheetName val="Channel_definitions3"/>
      <sheetName val="Legend_(to_hide)3"/>
      <sheetName val="Workshops_Visited3"/>
      <sheetName val="Trend_definitions3"/>
      <sheetName val="Drop_Downs3"/>
      <sheetName val="Market_Size3"/>
      <sheetName val="Data_Validation3"/>
      <sheetName val="Global_Budget3"/>
      <sheetName val="Lists_3"/>
      <sheetName val="Store_List3"/>
      <sheetName val="Validation_Sheet3"/>
      <sheetName val="Channels_(internal)3"/>
      <sheetName val="KEY_LEGEND_(To_Hide)3"/>
      <sheetName val="Project_Scope3"/>
      <sheetName val="3_-_Stores_Visited3"/>
      <sheetName val="Scoring_Criteria3"/>
      <sheetName val="Validation_23"/>
      <sheetName val="Average_Parcel_Value2"/>
      <sheetName val="Data_Validation_2"/>
      <sheetName val="Source_Name_(to_hide)2"/>
      <sheetName val="Project_Objectives2"/>
      <sheetName val="Source_Sheet2"/>
      <sheetName val="Intake_by_PepsiCo_Category2"/>
      <sheetName val="1__Stores_Visited2"/>
      <sheetName val="Source_Sheet_(TO_HIDE)2"/>
      <sheetName val="List_of_Outlets2"/>
      <sheetName val="Dropdown_List2"/>
      <sheetName val="Drop_Downs_2"/>
      <sheetName val="Product_Offer2"/>
      <sheetName val="Menu_TO_HIDE2"/>
      <sheetName val="To_Hide2"/>
      <sheetName val="Analyst_Instructions2"/>
      <sheetName val="Dropdown_lists2"/>
      <sheetName val="Detailed_Product_Log2"/>
      <sheetName val="Lookup_(2)2"/>
      <sheetName val="Retailer_List2"/>
      <sheetName val="Market_Sizes_-_Deep_Dive2"/>
      <sheetName val="Dropdown_Menu2"/>
      <sheetName val="Drop_down2"/>
      <sheetName val="Brand_Share_LBN2"/>
      <sheetName val="10_prod_base2"/>
      <sheetName val="List_Box_headings1"/>
      <sheetName val="List_Box_headings"/>
      <sheetName val="Breakeven_Analysis_Data6"/>
      <sheetName val="Breakeven_Analysis_Chart5"/>
      <sheetName val="Stores_Targeted5"/>
      <sheetName val="Stores_Visited4"/>
      <sheetName val="Packaging_Definitions5"/>
      <sheetName val="Name_Manager4"/>
      <sheetName val="Storecheck_Definitions4"/>
      <sheetName val="Store_Checks4"/>
      <sheetName val="Pack_type_difintion4"/>
      <sheetName val="9_Data_Validation4"/>
      <sheetName val="Channel_definitions4"/>
      <sheetName val="Legend_(to_hide)4"/>
      <sheetName val="Workshops_Visited4"/>
      <sheetName val="Trend_definitions4"/>
      <sheetName val="Drop_Downs4"/>
      <sheetName val="Market_Size4"/>
      <sheetName val="Data_Validation4"/>
      <sheetName val="Global_Budget4"/>
      <sheetName val="Lists_4"/>
      <sheetName val="Store_List4"/>
      <sheetName val="Validation_Sheet4"/>
      <sheetName val="Channels_(internal)4"/>
      <sheetName val="KEY_LEGEND_(To_Hide)4"/>
      <sheetName val="Project_Scope4"/>
      <sheetName val="3_-_Stores_Visited4"/>
      <sheetName val="Scoring_Criteria4"/>
      <sheetName val="Validation_24"/>
      <sheetName val="Average_Parcel_Value3"/>
      <sheetName val="Data_Validation_3"/>
      <sheetName val="Source_Name_(to_hide)3"/>
      <sheetName val="Project_Objectives3"/>
      <sheetName val="Source_Sheet3"/>
      <sheetName val="Intake_by_PepsiCo_Category3"/>
      <sheetName val="1__Stores_Visited3"/>
      <sheetName val="Source_Sheet_(TO_HIDE)3"/>
      <sheetName val="List_of_Outlets3"/>
      <sheetName val="Dropdown_List3"/>
      <sheetName val="Drop_Downs_3"/>
      <sheetName val="Product_Offer3"/>
      <sheetName val="Menu_TO_HIDE3"/>
      <sheetName val="To_Hide3"/>
      <sheetName val="Analyst_Instructions3"/>
      <sheetName val="Dropdown_lists3"/>
      <sheetName val="Detailed_Product_Log3"/>
      <sheetName val="Lookup_(2)3"/>
      <sheetName val="Retailer_List3"/>
      <sheetName val="Market_Sizes_-_Deep_Dive3"/>
      <sheetName val="Dropdown_Menu3"/>
      <sheetName val="Drop_down3"/>
      <sheetName val="Brand_Share_LBN3"/>
      <sheetName val="10_prod_base3"/>
      <sheetName val="List_Box_headings2"/>
      <sheetName val="Breakeven_Analysis_Data7"/>
      <sheetName val="Breakeven_Analysis_Chart6"/>
      <sheetName val="Stores_Targeted6"/>
      <sheetName val="Stores_Visited5"/>
      <sheetName val="Packaging_Definitions6"/>
      <sheetName val="Name_Manager5"/>
      <sheetName val="Storecheck_Definitions5"/>
      <sheetName val="Store_Checks5"/>
      <sheetName val="Pack_type_difintion5"/>
      <sheetName val="9_Data_Validation5"/>
      <sheetName val="Channel_definitions5"/>
      <sheetName val="Legend_(to_hide)5"/>
      <sheetName val="Workshops_Visited5"/>
      <sheetName val="Trend_definitions5"/>
      <sheetName val="Drop_Downs5"/>
      <sheetName val="Market_Size5"/>
      <sheetName val="Data_Validation5"/>
      <sheetName val="Global_Budget5"/>
      <sheetName val="Lists_5"/>
      <sheetName val="Store_List5"/>
      <sheetName val="Validation_Sheet5"/>
      <sheetName val="Channels_(internal)5"/>
      <sheetName val="KEY_LEGEND_(To_Hide)5"/>
      <sheetName val="Project_Scope5"/>
      <sheetName val="3_-_Stores_Visited5"/>
      <sheetName val="Scoring_Criteria5"/>
      <sheetName val="Validation_25"/>
      <sheetName val="Average_Parcel_Value4"/>
      <sheetName val="Data_Validation_4"/>
      <sheetName val="Source_Name_(to_hide)4"/>
      <sheetName val="Project_Objectives4"/>
      <sheetName val="Source_Sheet4"/>
      <sheetName val="Intake_by_PepsiCo_Category4"/>
      <sheetName val="1__Stores_Visited4"/>
      <sheetName val="Source_Sheet_(TO_HIDE)4"/>
      <sheetName val="List_of_Outlets4"/>
      <sheetName val="Dropdown_List4"/>
      <sheetName val="Drop_Downs_4"/>
      <sheetName val="Product_Offer4"/>
      <sheetName val="Menu_TO_HIDE4"/>
      <sheetName val="To_Hide4"/>
      <sheetName val="Analyst_Instructions4"/>
      <sheetName val="Dropdown_lists4"/>
      <sheetName val="Detailed_Product_Log4"/>
      <sheetName val="Lookup_(2)4"/>
      <sheetName val="Retailer_List4"/>
      <sheetName val="Market_Sizes_-_Deep_Dive4"/>
      <sheetName val="Dropdown_Menu4"/>
      <sheetName val="Drop_down4"/>
      <sheetName val="Brand_Share_LBN4"/>
      <sheetName val="10_prod_base4"/>
      <sheetName val="List_Box_headings3"/>
      <sheetName val="Breakeven_Analysis_Data8"/>
      <sheetName val="Breakeven_Analysis_Chart7"/>
      <sheetName val="Stores_Targeted7"/>
      <sheetName val="Stores_Visited6"/>
      <sheetName val="Packaging_Definitions7"/>
      <sheetName val="Name_Manager6"/>
      <sheetName val="Storecheck_Definitions6"/>
      <sheetName val="Store_Checks6"/>
      <sheetName val="Pack_type_difintion6"/>
      <sheetName val="9_Data_Validation6"/>
      <sheetName val="Channel_definitions6"/>
      <sheetName val="Legend_(to_hide)6"/>
      <sheetName val="Workshops_Visited6"/>
      <sheetName val="Trend_definitions6"/>
      <sheetName val="Drop_Downs6"/>
      <sheetName val="Market_Size6"/>
      <sheetName val="Data_Validation6"/>
      <sheetName val="Global_Budget6"/>
      <sheetName val="Lists_6"/>
      <sheetName val="Store_List6"/>
      <sheetName val="Validation_Sheet6"/>
      <sheetName val="Channels_(internal)6"/>
      <sheetName val="KEY_LEGEND_(To_Hide)6"/>
      <sheetName val="Project_Scope6"/>
      <sheetName val="3_-_Stores_Visited6"/>
      <sheetName val="Scoring_Criteria6"/>
      <sheetName val="Validation_26"/>
      <sheetName val="Average_Parcel_Value5"/>
      <sheetName val="Data_Validation_5"/>
      <sheetName val="Source_Name_(to_hide)5"/>
      <sheetName val="Project_Objectives5"/>
      <sheetName val="Source_Sheet5"/>
      <sheetName val="Intake_by_PepsiCo_Category5"/>
      <sheetName val="1__Stores_Visited5"/>
      <sheetName val="Source_Sheet_(TO_HIDE)5"/>
      <sheetName val="List_of_Outlets5"/>
      <sheetName val="Dropdown_List5"/>
      <sheetName val="Drop_Downs_5"/>
      <sheetName val="Product_Offer5"/>
      <sheetName val="Menu_TO_HIDE5"/>
      <sheetName val="To_Hide5"/>
      <sheetName val="Analyst_Instructions5"/>
      <sheetName val="Dropdown_lists5"/>
      <sheetName val="Detailed_Product_Log5"/>
      <sheetName val="Lookup_(2)5"/>
      <sheetName val="Retailer_List5"/>
      <sheetName val="Market_Sizes_-_Deep_Dive5"/>
      <sheetName val="Dropdown_Menu5"/>
      <sheetName val="Drop_down5"/>
      <sheetName val="Brand_Share_LBN5"/>
      <sheetName val="10_prod_base5"/>
      <sheetName val="List_Box_headings4"/>
      <sheetName val="Breakeven_Analysis_Data9"/>
      <sheetName val="Breakeven_Analysis_Chart8"/>
      <sheetName val="Stores_Targeted8"/>
      <sheetName val="Stores_Visited7"/>
      <sheetName val="Packaging_Definitions8"/>
      <sheetName val="Name_Manager7"/>
      <sheetName val="Storecheck_Definitions7"/>
      <sheetName val="Store_Checks7"/>
      <sheetName val="Pack_type_difintion7"/>
      <sheetName val="9_Data_Validation7"/>
      <sheetName val="Channel_definitions7"/>
      <sheetName val="Legend_(to_hide)7"/>
      <sheetName val="Workshops_Visited7"/>
      <sheetName val="Trend_definitions7"/>
      <sheetName val="Drop_Downs7"/>
      <sheetName val="Market_Size7"/>
      <sheetName val="Data_Validation7"/>
      <sheetName val="Global_Budget7"/>
      <sheetName val="Lists_7"/>
      <sheetName val="Store_List7"/>
      <sheetName val="Validation_Sheet7"/>
      <sheetName val="Channels_(internal)7"/>
      <sheetName val="KEY_LEGEND_(To_Hide)7"/>
      <sheetName val="Project_Scope7"/>
      <sheetName val="3_-_Stores_Visited7"/>
      <sheetName val="Scoring_Criteria7"/>
      <sheetName val="Validation_27"/>
      <sheetName val="Average_Parcel_Value6"/>
      <sheetName val="Data_Validation_6"/>
      <sheetName val="Source_Name_(to_hide)6"/>
      <sheetName val="Project_Objectives6"/>
      <sheetName val="Source_Sheet6"/>
      <sheetName val="Intake_by_PepsiCo_Category6"/>
      <sheetName val="1__Stores_Visited6"/>
      <sheetName val="Source_Sheet_(TO_HIDE)6"/>
      <sheetName val="List_of_Outlets6"/>
      <sheetName val="Dropdown_List6"/>
      <sheetName val="Drop_Downs_6"/>
      <sheetName val="Product_Offer6"/>
      <sheetName val="Menu_TO_HIDE6"/>
      <sheetName val="To_Hide6"/>
      <sheetName val="Analyst_Instructions6"/>
      <sheetName val="Dropdown_lists6"/>
      <sheetName val="Detailed_Product_Log6"/>
      <sheetName val="Lookup_(2)6"/>
      <sheetName val="Retailer_List6"/>
      <sheetName val="Market_Sizes_-_Deep_Dive6"/>
      <sheetName val="Dropdown_Menu6"/>
      <sheetName val="Drop_down6"/>
      <sheetName val="Brand_Share_LBN6"/>
      <sheetName val="10_prod_base6"/>
      <sheetName val="List_Box_headings5"/>
      <sheetName val="Breakeven_Analysis_Data10"/>
      <sheetName val="Breakeven_Analysis_Chart9"/>
      <sheetName val="Stores_Targeted9"/>
      <sheetName val="Stores_Visited8"/>
      <sheetName val="Packaging_Definitions9"/>
      <sheetName val="Name_Manager8"/>
      <sheetName val="Storecheck_Definitions8"/>
      <sheetName val="Store_Checks8"/>
      <sheetName val="Pack_type_difintion8"/>
      <sheetName val="9_Data_Validation8"/>
      <sheetName val="Channel_definitions8"/>
      <sheetName val="Legend_(to_hide)8"/>
      <sheetName val="Workshops_Visited8"/>
      <sheetName val="Trend_definitions8"/>
      <sheetName val="Drop_Downs8"/>
      <sheetName val="Market_Size8"/>
      <sheetName val="Data_Validation8"/>
      <sheetName val="Global_Budget8"/>
      <sheetName val="Lists_8"/>
      <sheetName val="Store_List8"/>
      <sheetName val="Validation_Sheet8"/>
      <sheetName val="Channels_(internal)8"/>
      <sheetName val="KEY_LEGEND_(To_Hide)8"/>
      <sheetName val="Project_Scope8"/>
      <sheetName val="3_-_Stores_Visited8"/>
      <sheetName val="Scoring_Criteria8"/>
      <sheetName val="Validation_28"/>
      <sheetName val="Average_Parcel_Value7"/>
      <sheetName val="Data_Validation_7"/>
      <sheetName val="Source_Name_(to_hide)7"/>
      <sheetName val="Project_Objectives7"/>
      <sheetName val="Source_Sheet7"/>
      <sheetName val="Intake_by_PepsiCo_Category7"/>
      <sheetName val="1__Stores_Visited7"/>
      <sheetName val="Source_Sheet_(TO_HIDE)7"/>
      <sheetName val="List_of_Outlets7"/>
      <sheetName val="Dropdown_List7"/>
      <sheetName val="Drop_Downs_7"/>
      <sheetName val="Product_Offer7"/>
      <sheetName val="Menu_TO_HIDE7"/>
      <sheetName val="To_Hide7"/>
      <sheetName val="Analyst_Instructions7"/>
      <sheetName val="Dropdown_lists7"/>
      <sheetName val="Detailed_Product_Log7"/>
      <sheetName val="Lookup_(2)7"/>
      <sheetName val="Retailer_List7"/>
      <sheetName val="Market_Sizes_-_Deep_Dive7"/>
      <sheetName val="Dropdown_Menu7"/>
      <sheetName val="Drop_down7"/>
      <sheetName val="Brand_Share_LBN7"/>
      <sheetName val="10_prod_base7"/>
      <sheetName val="List_Box_headings6"/>
      <sheetName val="Breakeven_Analysis_Data11"/>
      <sheetName val="Breakeven_Analysis_Chart10"/>
      <sheetName val="Stores_Targeted10"/>
      <sheetName val="Stores_Visited9"/>
      <sheetName val="Packaging_Definitions10"/>
      <sheetName val="Name_Manager9"/>
      <sheetName val="Storecheck_Definitions9"/>
      <sheetName val="Store_Checks9"/>
      <sheetName val="Pack_type_difintion9"/>
      <sheetName val="9_Data_Validation9"/>
      <sheetName val="Channel_definitions9"/>
      <sheetName val="Legend_(to_hide)9"/>
      <sheetName val="Workshops_Visited9"/>
      <sheetName val="Trend_definitions9"/>
      <sheetName val="Drop_Downs9"/>
      <sheetName val="Market_Size9"/>
      <sheetName val="Data_Validation9"/>
      <sheetName val="Global_Budget9"/>
      <sheetName val="Lists_9"/>
      <sheetName val="Store_List9"/>
      <sheetName val="Validation_Sheet9"/>
      <sheetName val="Channels_(internal)9"/>
      <sheetName val="KEY_LEGEND_(To_Hide)9"/>
      <sheetName val="Project_Scope9"/>
      <sheetName val="3_-_Stores_Visited9"/>
      <sheetName val="Scoring_Criteria9"/>
      <sheetName val="Validation_29"/>
      <sheetName val="Average_Parcel_Value8"/>
      <sheetName val="Data_Validation_8"/>
      <sheetName val="Source_Name_(to_hide)8"/>
      <sheetName val="Project_Objectives8"/>
      <sheetName val="Source_Sheet8"/>
      <sheetName val="Intake_by_PepsiCo_Category8"/>
      <sheetName val="1__Stores_Visited8"/>
      <sheetName val="Source_Sheet_(TO_HIDE)8"/>
      <sheetName val="List_of_Outlets8"/>
      <sheetName val="Dropdown_List8"/>
      <sheetName val="Drop_Downs_8"/>
      <sheetName val="Product_Offer8"/>
      <sheetName val="Menu_TO_HIDE8"/>
      <sheetName val="To_Hide8"/>
      <sheetName val="Analyst_Instructions8"/>
      <sheetName val="Dropdown_lists8"/>
      <sheetName val="Detailed_Product_Log8"/>
      <sheetName val="Lookup_(2)8"/>
      <sheetName val="Retailer_List8"/>
      <sheetName val="Market_Sizes_-_Deep_Dive8"/>
      <sheetName val="Dropdown_Menu8"/>
      <sheetName val="Drop_down8"/>
      <sheetName val="Brand_Share_LBN8"/>
      <sheetName val="10_prod_base8"/>
      <sheetName val="List_Box_headings7"/>
      <sheetName val="Store_Check"/>
      <sheetName val="Name_Manager_"/>
      <sheetName val="Category_Name_Manager"/>
      <sheetName val="Lists_(Hide)"/>
      <sheetName val="Breakeven_Analysis_Data12"/>
      <sheetName val="Breakeven_Analysis_Chart11"/>
      <sheetName val="Stores_Targeted11"/>
      <sheetName val="Stores_Visited10"/>
      <sheetName val="Packaging_Definitions11"/>
      <sheetName val="Name_Manager10"/>
      <sheetName val="Storecheck_Definitions10"/>
      <sheetName val="Store_Checks10"/>
      <sheetName val="Pack_type_difintion10"/>
      <sheetName val="9_Data_Validation10"/>
      <sheetName val="Channel_definitions10"/>
      <sheetName val="Legend_(to_hide)10"/>
      <sheetName val="Workshops_Visited10"/>
      <sheetName val="Trend_definitions10"/>
      <sheetName val="Drop_Downs10"/>
      <sheetName val="Market_Size10"/>
      <sheetName val="Data_Validation10"/>
      <sheetName val="Global_Budget10"/>
      <sheetName val="Lists_10"/>
      <sheetName val="Store_List10"/>
      <sheetName val="Validation_Sheet10"/>
      <sheetName val="Channels_(internal)10"/>
      <sheetName val="KEY_LEGEND_(To_Hide)10"/>
      <sheetName val="Project_Scope10"/>
      <sheetName val="3_-_Stores_Visited10"/>
      <sheetName val="Scoring_Criteria10"/>
      <sheetName val="Validation_210"/>
      <sheetName val="Average_Parcel_Value9"/>
      <sheetName val="Data_Validation_9"/>
      <sheetName val="Source_Name_(to_hide)9"/>
      <sheetName val="Project_Objectives9"/>
      <sheetName val="Source_Sheet9"/>
      <sheetName val="Intake_by_PepsiCo_Category9"/>
      <sheetName val="1__Stores_Visited9"/>
      <sheetName val="Source_Sheet_(TO_HIDE)9"/>
      <sheetName val="List_of_Outlets9"/>
      <sheetName val="Dropdown_List9"/>
      <sheetName val="Drop_Downs_9"/>
      <sheetName val="Product_Offer9"/>
      <sheetName val="Menu_TO_HIDE9"/>
      <sheetName val="To_Hide9"/>
      <sheetName val="Analyst_Instructions9"/>
      <sheetName val="Dropdown_lists9"/>
      <sheetName val="Detailed_Product_Log9"/>
      <sheetName val="Lookup_(2)9"/>
      <sheetName val="Retailer_List9"/>
      <sheetName val="Market_Sizes_-_Deep_Dive9"/>
      <sheetName val="Dropdown_Menu9"/>
      <sheetName val="Drop_down9"/>
      <sheetName val="Brand_Share_LBN9"/>
      <sheetName val="10_prod_base9"/>
      <sheetName val="List_Box_headings8"/>
      <sheetName val="Store_Check1"/>
      <sheetName val="Name_Manager_1"/>
      <sheetName val="Category_Name_Manager1"/>
      <sheetName val="Lists_(Hide)1"/>
      <sheetName val="SIC"/>
      <sheetName val="Breakeven_Analysis_Data13"/>
      <sheetName val="Breakeven_Analysis_Chart12"/>
      <sheetName val="Stores_Targeted12"/>
      <sheetName val="Stores_Visited11"/>
      <sheetName val="Packaging_Definitions12"/>
      <sheetName val="Name_Manager11"/>
      <sheetName val="Storecheck_Definitions11"/>
      <sheetName val="Store_Checks11"/>
      <sheetName val="Pack_type_difintion11"/>
      <sheetName val="9_Data_Validation11"/>
      <sheetName val="Channel_definitions11"/>
      <sheetName val="Legend_(to_hide)11"/>
      <sheetName val="Workshops_Visited11"/>
      <sheetName val="Trend_definitions11"/>
      <sheetName val="Drop_Downs11"/>
      <sheetName val="Market_Size11"/>
      <sheetName val="Data_Validation11"/>
      <sheetName val="Global_Budget11"/>
      <sheetName val="Lists_11"/>
      <sheetName val="Store_List11"/>
      <sheetName val="Validation_Sheet11"/>
      <sheetName val="Channels_(internal)11"/>
      <sheetName val="KEY_LEGEND_(To_Hide)11"/>
      <sheetName val="Project_Scope11"/>
      <sheetName val="3_-_Stores_Visited11"/>
      <sheetName val="Scoring_Criteria11"/>
      <sheetName val="Validation_211"/>
      <sheetName val="Average_Parcel_Value10"/>
      <sheetName val="Data_Validation_10"/>
      <sheetName val="Source_Name_(to_hide)10"/>
      <sheetName val="Project_Objectives10"/>
      <sheetName val="Source_Sheet10"/>
      <sheetName val="Intake_by_PepsiCo_Category10"/>
      <sheetName val="1__Stores_Visited10"/>
      <sheetName val="Source_Sheet_(TO_HIDE)10"/>
      <sheetName val="List_of_Outlets10"/>
      <sheetName val="Dropdown_List10"/>
      <sheetName val="Drop_Downs_10"/>
      <sheetName val="Product_Offer10"/>
      <sheetName val="Menu_TO_HIDE10"/>
      <sheetName val="To_Hide10"/>
      <sheetName val="Analyst_Instructions10"/>
      <sheetName val="Dropdown_lists10"/>
      <sheetName val="Detailed_Product_Log10"/>
      <sheetName val="Lookup_(2)10"/>
      <sheetName val="Retailer_List10"/>
      <sheetName val="Market_Sizes_-_Deep_Dive10"/>
      <sheetName val="Dropdown_Menu10"/>
      <sheetName val="Drop_down10"/>
      <sheetName val="Brand_Share_LBN10"/>
      <sheetName val="10_prod_base10"/>
      <sheetName val="List_Box_headings9"/>
      <sheetName val="Store_Check2"/>
      <sheetName val="Name_Manager_2"/>
      <sheetName val="Category_Name_Manager2"/>
      <sheetName val="Lists_(Hide)2"/>
      <sheetName val="Breakeven_Analysis_Data14"/>
      <sheetName val="Breakeven_Analysis_Chart13"/>
      <sheetName val="Stores_Targeted13"/>
      <sheetName val="Stores_Visited12"/>
      <sheetName val="Packaging_Definitions13"/>
      <sheetName val="Name_Manager12"/>
      <sheetName val="Storecheck_Definitions12"/>
      <sheetName val="Store_Checks12"/>
      <sheetName val="Pack_type_difintion12"/>
      <sheetName val="9_Data_Validation12"/>
      <sheetName val="Channel_definitions12"/>
      <sheetName val="Legend_(to_hide)12"/>
      <sheetName val="Workshops_Visited12"/>
      <sheetName val="Trend_definitions12"/>
      <sheetName val="Drop_Downs12"/>
      <sheetName val="Market_Size12"/>
      <sheetName val="Data_Validation12"/>
      <sheetName val="Global_Budget12"/>
      <sheetName val="Lists_12"/>
      <sheetName val="Store_List12"/>
      <sheetName val="Validation_Sheet12"/>
      <sheetName val="Channels_(internal)12"/>
      <sheetName val="KEY_LEGEND_(To_Hide)12"/>
      <sheetName val="Project_Scope12"/>
      <sheetName val="3_-_Stores_Visited12"/>
      <sheetName val="Scoring_Criteria12"/>
      <sheetName val="Validation_212"/>
      <sheetName val="Average_Parcel_Value11"/>
      <sheetName val="Data_Validation_11"/>
      <sheetName val="Source_Name_(to_hide)11"/>
      <sheetName val="Project_Objectives11"/>
      <sheetName val="Source_Sheet11"/>
      <sheetName val="Intake_by_PepsiCo_Category11"/>
      <sheetName val="1__Stores_Visited11"/>
      <sheetName val="Source_Sheet_(TO_HIDE)11"/>
      <sheetName val="List_of_Outlets11"/>
      <sheetName val="Dropdown_List11"/>
      <sheetName val="Drop_Downs_11"/>
      <sheetName val="Product_Offer11"/>
      <sheetName val="Menu_TO_HIDE11"/>
      <sheetName val="To_Hide11"/>
      <sheetName val="Analyst_Instructions11"/>
      <sheetName val="Dropdown_lists11"/>
      <sheetName val="Detailed_Product_Log11"/>
      <sheetName val="Lookup_(2)11"/>
      <sheetName val="Retailer_List11"/>
      <sheetName val="Market_Sizes_-_Deep_Dive11"/>
      <sheetName val="Dropdown_Menu11"/>
      <sheetName val="Drop_down11"/>
      <sheetName val="Brand_Share_LBN11"/>
      <sheetName val="10_prod_base11"/>
      <sheetName val="List_Box_headings10"/>
      <sheetName val="Store_Check3"/>
      <sheetName val="Name_Manager_3"/>
      <sheetName val="Category_Name_Manager3"/>
      <sheetName val="Lists_(Hide)3"/>
      <sheetName val="Outputs"/>
    </sheetNames>
    <sheetDataSet>
      <sheetData sheetId="0" refreshError="1">
        <row r="1">
          <cell r="B1" t="b">
            <v>0</v>
          </cell>
        </row>
        <row r="2">
          <cell r="B2" t="b">
            <v>0</v>
          </cell>
        </row>
        <row r="3">
          <cell r="B3" t="str">
            <v>OfficeReady 3.0</v>
          </cell>
        </row>
        <row r="4">
          <cell r="B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refreshError="1"/>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refreshError="1"/>
    </sheetDataSet>
  </externalBook>
</externalLink>
</file>

<file path=xl/persons/person.xml><?xml version="1.0" encoding="utf-8"?>
<personList xmlns="http://schemas.microsoft.com/office/spreadsheetml/2018/threadedcomments" xmlns:x="http://schemas.openxmlformats.org/spreadsheetml/2006/main">
  <person displayName="Mick Haydin" id="{9D156AA1-A04F-4313-8D98-25EAE53DE117}" userId="faa6ddac766e3ee6" providerId="Windows Live"/>
  <person displayName="Mick" id="{1C867A10-A609-4C88-BA4F-5F6036D2CE21}" userId="S::mick.haydin@research11.euromonitor.com::d26bf95d-db2d-4a15-9712-50a2f6e319f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EMI_USCPSC_%20Aerosol%20Dusters_Store%20Audit_5.1.2023.xlsx#BgEIDA4ADAMGBAcBBAQECw=120.0"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EMI_USCPSC_%20Aerosol%20Dusters_Store%20Audit_5.1.2023.xlsx#BgEIDA4ADAMGBAcBBAQECw=120.0"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microsoft.com/office/2006/relationships/xlExternalLinkPath/xlPathMissing" Target="EMI_USCPSC_%20Aerosol%20Dusters_Store%20Audit_5.1.2023.xlsx#BgEIDA4ADAMGBAcBBAQECw=120.0"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k Haydin" refreshedDate="45026.465721412038" createdVersion="8" refreshedVersion="8" minRefreshableVersion="3" recordCount="456" xr:uid="{494A804A-0278-4A34-84E8-83412E924D97}">
  <cacheSource type="worksheet">
    <worksheetSource ref="B5:AC461" sheet="All - Products" r:id="rId2"/>
  </cacheSource>
  <cacheFields count="28">
    <cacheField name="Item #" numFmtId="0">
      <sharedItems containsString="0" containsBlank="1" containsNumber="1" containsInteger="1" minValue="1" maxValue="204"/>
    </cacheField>
    <cacheField name="Store #" numFmtId="0">
      <sharedItems containsBlank="1" containsMixedTypes="1" containsNumber="1" containsInteger="1" minValue="1" maxValue="103"/>
    </cacheField>
    <cacheField name="Date extracted from website" numFmtId="0">
      <sharedItems containsNonDate="0" containsDate="1" containsString="0" containsBlank="1" minDate="2023-02-15T00:00:00" maxDate="2023-04-10T00:00:00"/>
    </cacheField>
    <cacheField name="Retailer" numFmtId="0">
      <sharedItems containsBlank="1"/>
    </cacheField>
    <cacheField name="Type of Commerce" numFmtId="0">
      <sharedItems count="23">
        <s v="  "/>
        <s v="Non-Store Retail"/>
        <s v="Supplier Audit"/>
        <s v="Omnichannel Retail"/>
        <s v="Store-Based Retail"/>
        <s v="Philadelphia, PA"/>
        <s v="San Antonio, TX"/>
        <s v="San Jose, CA"/>
        <s v="Baltimore, MD"/>
        <s v="Chicago, IL"/>
        <s v="Detroit, MI"/>
        <s v="Espanola, NM"/>
        <s v="Indianopolis, IN"/>
        <s v="Dayton, OH"/>
        <s v="Las Vegas, NV"/>
        <s v="Minneapolis, MN"/>
        <s v="Phoenix, AZ"/>
        <s v="Wichita, KS"/>
        <s v="New York, NY"/>
        <s v="Houston, TX"/>
        <s v="San Diego, CA"/>
        <s v="Dallas, TX"/>
        <s v="Los Angeles, CA"/>
      </sharedItems>
    </cacheField>
    <cacheField name="Supplier" numFmtId="0">
      <sharedItems containsBlank="1" count="50">
        <m/>
        <s v="975 Supply"/>
        <s v="ABC Compounding Co., Inc. "/>
        <s v="Advantus Corp."/>
        <s v="ASAP Office Products"/>
        <s v="AVW Inc, dba Max Pro"/>
        <s v="AW Distributing"/>
        <s v="Best Buy"/>
        <s v="Big Lots"/>
        <s v="Business Source"/>
        <s v="Cassida (P/L)"/>
        <s v="Century"/>
        <s v="Compucessory"/>
        <s v="Costco"/>
        <s v="CRC Industries"/>
        <s v="Digital Innovations"/>
        <s v="Dollar Tree"/>
        <s v="Empack"/>
        <s v="Falcon"/>
        <s v="Fellowes"/>
        <s v="GC Electronics"/>
        <s v="Ideal Industries, Inc."/>
        <s v="iDuster Cleaner Company"/>
        <s v="iDuster Cleaning Supplies"/>
        <s v="Innovera Technology Essentials"/>
        <s v="ITW"/>
        <s v="Kimball Midwest"/>
        <s v="LHB Industries"/>
        <s v="Lowes"/>
        <s v="Maxell"/>
        <s v="MG Chemicals"/>
        <s v="MicroCare Corp."/>
        <s v="Multicomp"/>
        <s v="MyOfficeInnovations"/>
        <s v="Norazza"/>
        <s v="NTE Electronics, Inc."/>
        <s v="NXT Technologies"/>
        <s v="Office Depot"/>
        <s v="PerfectData Corp."/>
        <s v="PLZ Corp."/>
        <s v="ProMaster"/>
        <s v="RCA"/>
        <s v="Shop Rite"/>
        <s v="SP Scienceware"/>
        <s v="Staples"/>
        <s v="Stoner Car Care"/>
        <s v="Uline"/>
        <s v="Unbranded"/>
        <s v="Walgreens"/>
        <s v="Walmart"/>
      </sharedItems>
    </cacheField>
    <cacheField name="Brand" numFmtId="0">
      <sharedItems containsBlank="1"/>
    </cacheField>
    <cacheField name="Brand Name" numFmtId="0">
      <sharedItems containsBlank="1"/>
    </cacheField>
    <cacheField name="Product Name  (web listing)" numFmtId="0">
      <sharedItems containsBlank="1"/>
    </cacheField>
    <cacheField name="Product Link" numFmtId="0">
      <sharedItems containsBlank="1"/>
    </cacheField>
    <cacheField name="Country of Origin _x000a_(as available)" numFmtId="0">
      <sharedItems containsBlank="1"/>
    </cacheField>
    <cacheField name="COO Comments" numFmtId="0">
      <sharedItems containsBlank="1"/>
    </cacheField>
    <cacheField name="Global Brand Owner _x000a_(as available)" numFmtId="0">
      <sharedItems containsBlank="1"/>
    </cacheField>
    <cacheField name="Online list Price ($)" numFmtId="0">
      <sharedItems containsBlank="1" containsMixedTypes="1" containsNumber="1" minValue="1.25" maxValue="244.2"/>
    </cacheField>
    <cacheField name="Price per cannister" numFmtId="0">
      <sharedItems containsBlank="1" containsMixedTypes="1" containsNumber="1" minValue="0.62083333333333335" maxValue="96.27"/>
    </cacheField>
    <cacheField name="Unit Price ($/oz)" numFmtId="0">
      <sharedItems containsBlank="1" containsMixedTypes="1" containsNumber="1" minValue="5.1736111111111115E-2" maxValue="11.248749999999999"/>
    </cacheField>
    <cacheField name="Pack size (no of cans per pack)" numFmtId="0">
      <sharedItems containsString="0" containsBlank="1" containsNumber="1" containsInteger="1" minValue="1" maxValue="12"/>
    </cacheField>
    <cacheField name="Pack Type (eg: multipack, etc)" numFmtId="0">
      <sharedItems containsBlank="1"/>
    </cacheField>
    <cacheField name="Volume per can (in oz)" numFmtId="0">
      <sharedItems containsString="0" containsBlank="1" containsNumber="1" minValue="2" maxValue="17"/>
    </cacheField>
    <cacheField name="Discounts" numFmtId="0">
      <sharedItems containsBlank="1"/>
    </cacheField>
    <cacheField name="Contains Bitterant is mentioned online (Y=1/N=0)" numFmtId="0">
      <sharedItems containsString="0" containsBlank="1" containsNumber="1" containsInteger="1" minValue="0" maxValue="1"/>
    </cacheField>
    <cacheField name="Text found online: &quot;inhalation&quot; or &quot;abuse&quot; or &quot;huff&quot;" numFmtId="0">
      <sharedItems containsBlank="1" longText="1"/>
    </cacheField>
    <cacheField name="Inhalation abuse is mentioned online (Y=1/N=0)" numFmtId="0">
      <sharedItems containsString="0" containsBlank="1" containsNumber="1" containsInteger="1" minValue="0" maxValue="1"/>
    </cacheField>
    <cacheField name="The term &quot;Air&quot; is used in the online description [e.g., product name, description, or listed features] (Y=1/N=0)" numFmtId="0">
      <sharedItems containsString="0" containsBlank="1" containsNumber="1" containsInteger="1" minValue="0" maxValue="1"/>
    </cacheField>
    <cacheField name="The Term &quot;Air&quot; is used on the product labeling" numFmtId="0">
      <sharedItems containsBlank="1" containsMixedTypes="1" containsNumber="1" containsInteger="1" minValue="0" maxValue="0"/>
    </cacheField>
    <cacheField name="Text found online: &quot;warning&quot; &quot;legal&quot; &quot;caution&quot;" numFmtId="0">
      <sharedItems containsBlank="1" longText="1"/>
    </cacheField>
    <cacheField name="Propellent (if identified) &quot;contains&quot;" numFmtId="0">
      <sharedItems containsBlank="1"/>
    </cacheField>
    <cacheField name="Shelf Lif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k Haydin" refreshedDate="45057.506720370373" createdVersion="8" refreshedVersion="8" minRefreshableVersion="3" recordCount="120" xr:uid="{C8E99C6B-6986-48CB-8549-9C51865F1C83}">
  <cacheSource type="worksheet">
    <worksheetSource ref="B5:AA125" sheet="Supplier Audit" r:id="rId2"/>
  </cacheSource>
  <cacheFields count="26">
    <cacheField name="Item #" numFmtId="0">
      <sharedItems containsString="0" containsBlank="1" containsNumber="1" containsInteger="1" minValue="1" maxValue="119"/>
    </cacheField>
    <cacheField name="Date extracted from website" numFmtId="0">
      <sharedItems containsNonDate="0" containsDate="1" containsString="0" containsBlank="1" minDate="2023-02-24T00:00:00" maxDate="2023-05-10T00:00:00"/>
    </cacheField>
    <cacheField name="Supplier Name" numFmtId="0">
      <sharedItems count="41">
        <s v="  "/>
        <s v="Falcon Safety Products, Inc. "/>
        <s v="Norazza, Inc."/>
        <s v="AVW Inc, dba Max Pro"/>
        <s v="ITW Contamination Control Electronics"/>
        <s v="CRC Industries Americas"/>
        <s v="PerfectData Corp."/>
        <s v="Advantus Corp."/>
        <s v="Empack Spraytech Inc. "/>
        <s v="PLZ Corp."/>
        <s v="ABC Compounding Co., Inc. "/>
        <s v="MicroCare Corp."/>
        <s v="Ideal Industries, Inc."/>
        <s v="NTE Electronics, Inc."/>
        <s v="VOXX Accessories Corp. "/>
        <s v="AW Distributing- SHANGHAI AW CUSTOM MANUFACTURING &amp; AEROSOL PROPELLANT CO., LTD."/>
        <s v="AW Product Sales &amp; Marketing, Inc. "/>
        <s v="MG Chemicals"/>
        <s v="LHB Industries"/>
        <s v="Uline, Inc."/>
        <s v="GC Electronics, Inc."/>
        <s v="Stoner, Inc."/>
        <s v="iDuster Cleaning Supplies"/>
        <s v="ACL Staticide, Inc."/>
        <s v="Aervoe Industries, Inc."/>
        <s v="Albatross USA, Inc. "/>
        <s v="Allsop, Inc."/>
        <s v="SP Industries, Inc."/>
        <s v="Belkin International, Inc. "/>
        <s v="CAIG Laboratories, Inc."/>
        <s v="Fastenal Industrial Supply"/>
        <s v="Zep Inc."/>
        <s v="Fellowes, Inc."/>
        <s v="Hornady Manufacturing, Inc."/>
        <s v="Newark Electronics"/>
        <s v="NA Trading and Technology"/>
        <s v="Noble Chemical, Inc."/>
        <s v="NXT Technologies"/>
        <s v="QuestSpecialty Corporation"/>
        <s v="Office Supply Inc."/>
        <s v="Wechem Engineered Chemistries, Inc."/>
      </sharedItems>
    </cacheField>
    <cacheField name="Location" numFmtId="0">
      <sharedItems count="40">
        <s v="  "/>
        <s v="Branchburg, NJ"/>
        <s v="Buffalo, NY"/>
        <s v="Ft. Lauderdale, FL"/>
        <s v="Kennesaw, GA"/>
        <s v="Horsham, PA"/>
        <s v="Simi Valley, CA"/>
        <s v="Jacksonville, FL"/>
        <s v="Brampton, ON, Canada"/>
        <s v="Downers Grove, IL"/>
        <s v="Morrow, GA"/>
        <s v="New Britain, CT"/>
        <s v="Sycamore, IL"/>
        <s v="Bloomfield, NJ"/>
        <s v="Indianapolis, IN"/>
        <s v="Redwood City, CA"/>
        <s v="San Mateo, CA"/>
        <s v="Burlington, ON, Canada"/>
        <s v="St. Louis, MO"/>
        <s v="Pleasant Prairie, WI"/>
        <s v="Rockford, IL"/>
        <s v="Quarryville, PA"/>
        <s v="Unknown"/>
        <s v="Chicago, IL"/>
        <s v="Gardenville, NV"/>
        <s v="Long Island City, NY"/>
        <s v="Bellingham, WA"/>
        <s v="Warminster, PA"/>
        <s v="El Segundo, CA"/>
        <s v="Poway, CA"/>
        <s v="Winona, MN"/>
        <s v="Emerson, GA"/>
        <s v="Itasca, IL"/>
        <s v="Grand Island, NE"/>
        <s v="Bloomington, MN"/>
        <s v="Lancaster, PA"/>
        <s v="Houston, TX"/>
        <s v="Brenham, TX"/>
        <s v="Atlanta, GA"/>
        <s v="Harahan, LA"/>
      </sharedItems>
    </cacheField>
    <cacheField name="Website Link" numFmtId="0">
      <sharedItems containsBlank="1"/>
    </cacheField>
    <cacheField name="Brands" numFmtId="0">
      <sharedItems containsBlank="1"/>
    </cacheField>
    <cacheField name="Products" numFmtId="0">
      <sharedItems containsBlank="1" longText="1"/>
    </cacheField>
    <cacheField name="Online text about supplier" numFmtId="0">
      <sharedItems longText="1"/>
    </cacheField>
    <cacheField name="Supplier Size (Employees)" numFmtId="0">
      <sharedItems containsBlank="1" containsMixedTypes="1" containsNumber="1" containsInteger="1" minValue="6" maxValue="22400"/>
    </cacheField>
    <cacheField name="Supplier Size (Revenue) $M" numFmtId="0">
      <sharedItems containsBlank="1" containsMixedTypes="1" containsNumber="1" minValue="1.6" maxValue="8800"/>
    </cacheField>
    <cacheField name="Revenue source" numFmtId="0">
      <sharedItems containsBlank="1"/>
    </cacheField>
    <cacheField name="Small, Medium, Large Enterprise (based on SBA NAICS guidelines)" numFmtId="0">
      <sharedItems containsBlank="1"/>
    </cacheField>
    <cacheField name="Assumed Supplier Ranking (duster products)" numFmtId="0">
      <sharedItems containsString="0" containsBlank="1" containsNumber="1" containsInteger="1" minValue="1" maxValue="7"/>
    </cacheField>
    <cacheField name="Type of Supplier" numFmtId="0">
      <sharedItems containsBlank="1" count="27">
        <m/>
        <s v="Manufacturer (consumer products)"/>
        <s v="Manufacturer (Electronic MRO supplies)"/>
        <s v="Manufacturer (MRO supplier)"/>
        <s v="Manufacturer (consumer &amp; professional products)"/>
        <s v="Manufacturer (consumer &amp; industrial products)"/>
        <s v="Manufacturer (commercial products)"/>
        <s v="Distributor (electronics &amp; components)"/>
        <s v="Importer/Distributor (consumer products)"/>
        <s v="Manufacturer (industrial &amp; consumer products)"/>
        <s v="Manufacturer (government &amp; commercial products)"/>
        <s v="Distributor (industrial, shipping, and packaging products)"/>
        <s v="Manufacturer (wholesale &amp; industrial products)"/>
        <s v="Wholesaler (cleaning supplies)"/>
        <s v="Manufacturer (industrial products)"/>
        <s v="Manufacturer (professional supplies)"/>
        <s v="Wholesaler (consumer products)"/>
        <s v="Distributor (industrial supplies)"/>
        <s v="Manufacturer (cleaning supplies and accessories)"/>
        <s v="Manufacturer (office solutions)"/>
        <s v="Manufacturer (gun care solutions)"/>
        <s v="Wholesale (electrics MRO)"/>
        <s v="Distributor (printer and copier supplies)"/>
        <s v="Distributor (professional cleaning supplies)"/>
        <s v="Retailer (electronics products)"/>
        <s v="Reseller of office supplies and furniture"/>
        <s v="Manufacturer (professional and industrial chemicals)"/>
      </sharedItems>
    </cacheField>
    <cacheField name="Duster Products" numFmtId="0">
      <sharedItems containsBlank="1"/>
    </cacheField>
    <cacheField name="Product Link" numFmtId="0">
      <sharedItems containsBlank="1"/>
    </cacheField>
    <cacheField name="Product size (in oz.)" numFmtId="0">
      <sharedItems containsBlank="1" containsMixedTypes="1" containsNumber="1" minValue="3.5" maxValue="17"/>
    </cacheField>
    <cacheField name="Price ($) (per unit)" numFmtId="0">
      <sharedItems containsString="0" containsBlank="1" containsNumber="1" minValue="3.42" maxValue="89.99"/>
    </cacheField>
    <cacheField name="Country of Origin" numFmtId="0">
      <sharedItems containsBlank="1"/>
    </cacheField>
    <cacheField name="COO comments" numFmtId="0">
      <sharedItems containsBlank="1"/>
    </cacheField>
    <cacheField name="Online text &quot;inhaling&quot; &quot;huff&quot; or &quot;abuse&quot;" numFmtId="0">
      <sharedItems containsBlank="1" longText="1"/>
    </cacheField>
    <cacheField name="Warning against &quot;inhaling&quot; or &quot;abusing&quot; _x000a_(Y=1/N=0)" numFmtId="0">
      <sharedItems containsString="0" containsBlank="1" containsNumber="1" containsInteger="1" minValue="0" maxValue="1"/>
    </cacheField>
    <cacheField name="Propellant" numFmtId="0">
      <sharedItems containsBlank="1" count="6">
        <m/>
        <s v="HFC-152a (CAS No. 75-37-6)"/>
        <s v="HFC-134a (CAS No. 811-97-2)"/>
        <s v="HFO-1234ze (CAS No. 29118-24-9)"/>
        <s v="HFC-134a/HFC-152a blend (CAS No. 811-97-2 and 75-37-6)"/>
        <s v="Propane/n-Butane (CAS No. 68476-86-8)"/>
      </sharedItems>
    </cacheField>
    <cacheField name="The term &quot;Air&quot; used on online description of product (Y=1/N=0)" numFmtId="0">
      <sharedItems containsString="0" containsBlank="1" containsNumber="1" containsInteger="1" minValue="0" maxValue="1"/>
    </cacheField>
    <cacheField name="Product Shelf Life (as indicated)" numFmtId="0">
      <sharedItems containsBlank="1" count="8">
        <m/>
        <s v="10 years"/>
        <s v="n/a"/>
        <s v="2 years"/>
        <s v="3 years"/>
        <s v="indefinite"/>
        <s v="5 years"/>
        <s v="12 month warranty"/>
      </sharedItems>
    </cacheField>
    <cacheField name="Other"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k Haydin" refreshedDate="45061.484884837962" createdVersion="8" refreshedVersion="8" minRefreshableVersion="3" recordCount="361" xr:uid="{6F427901-7DF3-4628-9C3B-0166222995C8}">
  <cacheSource type="worksheet">
    <worksheetSource ref="B2:W363" sheet="AllProds-Updated 051123" r:id="rId2"/>
  </cacheSource>
  <cacheFields count="19">
    <cacheField name="sort" numFmtId="0">
      <sharedItems containsMixedTypes="1" containsNumber="1" containsInteger="1" minValue="1" maxValue="360"/>
    </cacheField>
    <cacheField name="Item #" numFmtId="0">
      <sharedItems containsMixedTypes="1" containsNumber="1" containsInteger="1" minValue="1" maxValue="204"/>
    </cacheField>
    <cacheField name="Store #" numFmtId="0">
      <sharedItems containsBlank="1" containsMixedTypes="1" containsNumber="1" containsInteger="1" minValue="1" maxValue="107"/>
    </cacheField>
    <cacheField name="Date" numFmtId="0">
      <sharedItems containsNonDate="0" containsDate="1" containsString="0" containsBlank="1" minDate="2023-02-15T00:00:00" maxDate="2023-05-10T00:00:00"/>
    </cacheField>
    <cacheField name="Retailer" numFmtId="0">
      <sharedItems count="80">
        <s v="  "/>
        <s v="Ace Hardware Corp"/>
        <s v="Adorama"/>
        <s v="Amazon"/>
        <s v="Bed Bath &amp; Beyond"/>
        <s v="Best Buy"/>
        <s v="Big Lots"/>
        <s v="BJ's"/>
        <s v="Cabela/Bass Pro Shop"/>
        <s v="Costco"/>
        <s v="CVS"/>
        <s v="Dicks Sporting Goods"/>
        <s v="Dollar General"/>
        <s v="Dollar Tree"/>
        <s v="Fred Meyer"/>
        <s v="Grainger"/>
        <s v="Harris Teeter"/>
        <s v="Home Depot"/>
        <s v="Instacart (Big Lots)"/>
        <s v="Instacart (Costco)"/>
        <s v="Instacart (Dollar Tree)"/>
        <s v="Instacart (Lowes)"/>
        <s v="Instacart (Shop Rite)"/>
        <s v="Instacart (Staples)"/>
        <s v="Kimball Midwest"/>
        <s v="Kroger"/>
        <s v="Lowe's"/>
        <s v="Meijer"/>
        <s v="Menards"/>
        <s v="Newegg"/>
        <s v="Office Max/Depot"/>
        <s v="O'Reilly Auto Parts"/>
        <s v="Sam's Club"/>
        <s v="Staples"/>
        <s v="Target"/>
        <s v="Uline"/>
        <s v="Walgreens"/>
        <s v="Walmart"/>
        <s v="WB Mason"/>
        <s v="Wegmans"/>
        <s v="Falcon Safety Products, Inc. "/>
        <s v="Norazza, Inc."/>
        <s v="AVW Inc, dba Max Pro"/>
        <s v="ITW Contamination Control Electronics"/>
        <s v="CRC Industries Americas"/>
        <s v="PerfectData Corp."/>
        <s v="Advantus Corp."/>
        <s v="Empack Spraytech Inc. "/>
        <s v="PLZ Corp."/>
        <s v="ABC Compounding Co., Inc. "/>
        <s v="MicroCare Corp."/>
        <s v="Ideal Industries, Inc."/>
        <s v="NTE Electronics, Inc."/>
        <s v="VOXX Accessories Corp. "/>
        <s v="AW Distributing- SHANGHAI AW CUSTOM MANUFACTURING &amp; AEROSOL PROPELLANT CO., LTD."/>
        <s v="AW Product Sales &amp; Marketing, Inc. "/>
        <s v="MG Chemicals"/>
        <s v="LHB Industries"/>
        <s v="Uline, Inc."/>
        <s v="GC Electronics, Inc."/>
        <s v="Stoner, Inc."/>
        <s v="iDuster Cleaning Supplies"/>
        <s v="ACL Staticide, Inc."/>
        <s v="Aervoe Industries, Inc."/>
        <s v="Albatross USA, Inc. "/>
        <s v="Allsop, Inc."/>
        <s v="SP Industries, Inc."/>
        <s v="Belkin International, Inc. "/>
        <s v="CAIG Laboratories, Inc."/>
        <s v="Fastenal Industrial Supply"/>
        <s v="Zep Inc."/>
        <s v="Fellowes, Inc."/>
        <s v="Hornady Manufacturing, Inc."/>
        <s v="Newark Electronics"/>
        <s v="NA Trading and Technology"/>
        <s v="Noble Chemical, Inc."/>
        <s v="NXT Technologies"/>
        <s v="QuestSpecialty Corporation"/>
        <s v="Office Supply Inc."/>
        <s v="Wechem Engineered Chemistries, Inc."/>
      </sharedItems>
    </cacheField>
    <cacheField name="Type of Commerce" numFmtId="0">
      <sharedItems count="4">
        <s v="  "/>
        <s v="Online"/>
        <s v="Store-Based Retail"/>
        <s v="Supplier Audit"/>
      </sharedItems>
    </cacheField>
    <cacheField name="Type of Commerce2" numFmtId="0">
      <sharedItems count="39">
        <s v="  "/>
        <s v="B2C"/>
        <s v="Mixed B2C &amp; B2B"/>
        <s v="B2B"/>
        <s v="Mass/Department"/>
        <s v="Electronics"/>
        <s v="Discounter"/>
        <s v="Club"/>
        <s v="Drug"/>
        <s v="Home Improvement"/>
        <s v="Office Supply"/>
        <s v="Hypermarket"/>
        <s v="Auto Parts"/>
        <s v="Manufacturer (consumer products)"/>
        <s v="Manufacturer (Electronic MRO supplies)"/>
        <s v="Manufacturer (MRO supplier)"/>
        <s v="Manufacturer (consumer &amp; professional products)"/>
        <s v="Manufacturer (consumer &amp; industrial products)"/>
        <s v="Manufacturer (commercial products)"/>
        <s v="Distributor (electronics &amp; components)"/>
        <s v="Importer/Distributor (consumer products)"/>
        <s v="Manufacturer (industrial &amp; consumer products)"/>
        <s v="Manufacturer (government &amp; commercial products)"/>
        <s v="Distributor (industrial, shipping, and packaging products)"/>
        <s v="Manufacturer (wholesale &amp; industrial products)"/>
        <s v="Wholesaler (cleaning supplies)"/>
        <s v="Manufacturer (industrial products)"/>
        <s v="Manufacturer (professional supplies)"/>
        <s v="Wholesaler (consumer products)"/>
        <s v="Distributor (industrial supplies)"/>
        <s v="Manufacturer (cleaning supplies and accessories)"/>
        <s v="Manufacturer (office solutions)"/>
        <s v="Manufacturer (gun care solutions)"/>
        <s v="Wholesale (electrics MRO)"/>
        <s v="Distributor (printer and copier supplies)"/>
        <s v="Distributor (professional cleaning supplies)"/>
        <s v="Retailer (electronics products)"/>
        <s v="Reseller of office supplies and furniture"/>
        <s v="Manufacturer (professional and industrial chemicals)"/>
      </sharedItems>
    </cacheField>
    <cacheField name="Address" numFmtId="0">
      <sharedItems containsBlank="1"/>
    </cacheField>
    <cacheField name="Supplier" numFmtId="0">
      <sharedItems containsBlank="1" count="63">
        <m/>
        <s v="Falcon"/>
        <s v="Max Pro"/>
        <s v="975 Supply"/>
        <s v="ASAP Office Products"/>
        <s v="AW Product Sales &amp; Marketing, Inc. "/>
        <s v="CRC Industries"/>
        <s v="Emzone"/>
        <s v="GC Electronics"/>
        <s v="iDuster Cleaning Supplies"/>
        <s v="Innovera Technology Essentials"/>
        <s v="ITW"/>
        <s v="Maxell"/>
        <s v="MG Chemicals"/>
        <s v="Multicomp"/>
        <s v="MyOfficeInnovations"/>
        <s v="Norazza"/>
        <s v="Office Depot"/>
        <s v="Read Right"/>
        <s v="Stoner Car Care"/>
        <s v="Insignia"/>
        <s v="Big Lots"/>
        <s v="Digital Innovations"/>
        <s v="Fellowes"/>
        <s v="Skilcraft"/>
        <s v="SP Scienceware"/>
        <s v="Sprayway"/>
        <s v="Cassida"/>
        <s v="Unbranded"/>
        <s v="Dollar Tree"/>
        <s v="RCA"/>
        <s v="Staples"/>
        <s v="Kimball Midwest"/>
        <s v="Business Source"/>
        <s v="Century"/>
        <s v="Compucessory"/>
        <s v="NXT Technologies"/>
        <s v="Uline"/>
        <s v="Walgreens"/>
        <s v="Promaster"/>
        <s v="Walmart"/>
        <s v="Best Buy"/>
        <s v="Ideal Industries"/>
        <s v="PerfectData Corp."/>
        <s v="Advantus Corp."/>
        <s v="ABC Compounding Co., Inc. "/>
        <s v="MicroCare Corp."/>
        <s v="NTE Electronics, Inc."/>
        <s v="ACL Staticide, Inc."/>
        <s v="Aervoe Industries, Inc."/>
        <s v="Albatross USA, Inc. "/>
        <s v="Allsop, Inc."/>
        <s v="Belkin International, Inc. "/>
        <s v="CAIG Laboratories, Inc."/>
        <s v="Fastenal Industrial Supply"/>
        <s v="Zep Inc."/>
        <s v="Hornady Manufacturing, Inc."/>
        <s v="Newark Electronics"/>
        <s v="NA Trading and Technology"/>
        <s v="Noble Chemical, Inc."/>
        <s v="QuestSpecialty Corporation"/>
        <s v="Office Supply"/>
        <s v="Wechem"/>
      </sharedItems>
    </cacheField>
    <cacheField name="Brand Name" numFmtId="0">
      <sharedItems containsBlank="1" count="169">
        <m/>
        <s v="Falcon Dust-Off"/>
        <s v="Max Pro Blow Off"/>
        <s v="Falcon Dust-Off Gaming Gear Duster"/>
        <s v="Electronics Duster"/>
        <s v="ASAP Office Products Duster"/>
        <s v="Ultra Duster"/>
        <s v="CRC Duster"/>
        <s v="Emzone Air Duster"/>
        <s v="GC Electronics Airjet"/>
        <s v="iDuster Compressed Air Duster"/>
        <s v="Innovera Electronics Duster"/>
        <s v="Chemtronics Duster"/>
        <s v="Chemtronics Ultra Jet 70"/>
        <s v="Chemtronics Ultra Jet All-Way"/>
        <s v="Techspray Duster"/>
        <s v="Techspray Economy Duster"/>
        <s v="Techspray Vortex"/>
        <s v="Maxell Blast Away"/>
        <s v="MG Chemicals Super Duster 134"/>
        <s v="Multicomp Duster"/>
        <s v="MyOfficeInnovations Duster"/>
        <s v="Endust for Electronics"/>
        <s v="Office Depot Cleaning Duster"/>
        <s v="Read Right Dustfree Multipurpose Duster"/>
        <s v="Stoner Car Care GUST Easy Duster"/>
        <s v="None"/>
        <s v="Insignia Cleaning Duster"/>
        <s v="iHome Compressed Air Duster"/>
        <s v="Digital Innovations CleanDr"/>
        <s v="Fellowes Duster"/>
        <s v="Chemtronics Typhoon Blast 70"/>
        <s v="Chemtronics Ultra Jet"/>
        <s v="Chemtronics Ultra Jet Refill"/>
        <s v="Chemtronics Ultra Jet System"/>
        <s v="Techspray Vortex 360 Duster"/>
        <s v="Techspray Vortex Duster"/>
        <s v="Skilcraft Power Duster"/>
        <s v="Skilcraft Power Duster II"/>
        <s v="SP Scienceware Blow-hard OS extra"/>
        <s v="Sprayway Clean Jet 100"/>
        <s v="Cassida CleanPro Air Duster"/>
        <s v="Unbranded Duster"/>
        <s v="iHome"/>
        <s v="Homebright"/>
        <s v="RCA Dusting Air"/>
        <s v="Staples Electronics Duster"/>
        <s v="Eco-Blast Air Duster"/>
        <s v="Hi-Blast Air Duster"/>
        <s v="Business Source Power Duster"/>
        <s v="Max Pro Blow Off Shop Duster"/>
        <s v="Endust for Electronics Non-Flammable"/>
        <s v="Century Duster"/>
        <s v="Compucessory Power Duster"/>
        <s v="Read Right Electronics Duster, Non-flammable"/>
        <s v="NXT Technologies Electronics Duster"/>
        <s v="Uline Air in a can"/>
        <s v="Wexford Compressed Gas Duster"/>
        <s v="Promaster Blow Off"/>
        <s v="Surf onn. Electonic Duster"/>
        <s v="no products sold"/>
        <s v="Insignia Compressed-Gas Cleaning Duster"/>
        <s v="iHome Single Canned Air"/>
        <s v="iHome Canned Air - 3PK"/>
        <s v="Falcon Dust-Off Compressed Gas Duster"/>
        <s v="RCA Compressed Gas Duster"/>
        <s v="Endust for Electronics: multi-purpose duster"/>
        <s v="surf onn. Electronics Duster"/>
        <s v="Ideal Dust Remover (for Professional or Industrial Use Only)"/>
        <s v="Blow Off Shop Duster"/>
        <s v="Blow Off Auto Duster"/>
        <s v="Dust-off 3.5 oz. Disposable Duster"/>
        <s v="Dust-off 7 oz. Disposable Duster"/>
        <s v="Dust-off 10 oz. Disposable Duster"/>
        <s v="Dust-off 17 oz. Disposable Duster"/>
        <s v="Dust-off 10 oz. Non-Flammable Disposable Duster"/>
        <s v="Dust-off 3.5 oz. Non-Flammable Disposable Duster"/>
        <s v="Dust-off 5 oz. ECO:6 duster"/>
        <s v="Dust-off 10 oz. Plus Duster w/ 360° Vector Valve"/>
        <s v="Dust-off 10 oz. Plus Replacement Canister"/>
        <s v="Dust-off 8 oz. Non-Flammable Plus Duster w/ 360° Vector Valve"/>
        <s v="Dust-off 10 oz. Classic Duster with Chrome Valve"/>
        <s v="Dust-off 8 oz. Non-Flammable Plus Replacement Canister"/>
        <s v="Dust-off 10 oz. Classic Replacement Canister"/>
        <s v="Endust 10 oz. Non-Flammable Duster w/ Bitterant"/>
        <s v="Endust 10 oz. Duster w/ Bitterant – Twin Pack"/>
        <s v="Endust 10 oz. Non-Flammable Duster w/ Bitterant Twin Pack"/>
        <s v="Endust 3.5 oz. Non-Flammable Duster w/ Bitterant Twin Pack"/>
        <s v="Blow Off® Air Duster 10oz"/>
        <s v="Blow Off® - Air Duster 2 Pack"/>
        <s v="Blow Off® - Auto Duster"/>
        <s v="Blow Off® Air Duster Non-Flammable 8 oz"/>
        <s v="Blow Off® Air Duster, Defined as Non-Flammable 10oz"/>
        <s v="Blow Off® Air Duster Non-Flammable 10 oz. "/>
        <s v="Winchester® - Gun Duster"/>
        <s v="Chemtronics 152a Blast - Air Duster (ES1029)"/>
        <s v="Chemtronics Duster (ES1017)"/>
        <s v="Chemtronics Duster (ES1617)"/>
        <s v="Chemtronics Typhoon Blast 70 Duster (ES1025)"/>
        <s v="Chemtronics Ultrajet® compressed gas duster (ES1020)"/>
        <s v="Chemtronics Ultrajet® 70  (ES1015)"/>
        <s v="Chemtronics Ultrajet® All-Way Duster (ES1620)"/>
        <s v="Chemtronics Ultrajet Duster System (ES1020K)"/>
        <s v="Chemtronics Ultrajet Duster System Refil (ES1020R)"/>
        <s v="Techspray Duster (1671-10S)"/>
        <s v="Techspray Duster (1671-15S)"/>
        <s v="Techspray Renew-Duster (1580-10S)"/>
        <s v="Techspray Economy Duster Economical HFC­152a (1673-10S)"/>
        <s v="Techspray Vortex Duster (1697-8S)"/>
        <s v="Techspray Vortex Duster (1697-10S)"/>
        <s v="CRC® DUSTER™ AEROSOL DUST REMOVAL SYSTEM, 8 WT OZ"/>
        <s v="CRC® FREEZE SPRAY, 10 WT OZ"/>
        <s v="EcoDuster™"/>
        <s v="EcoDuster™ 2-Pack"/>
        <s v="EcoDuster™ System"/>
        <s v="EcoDuster™ Refill - 8OZ"/>
        <s v="EcoDuster™ Refill OS - 8OZ"/>
        <s v="EcoDuster™II"/>
        <s v="EcoDuster™II 2-Pack"/>
        <s v="EcoDuster™II 3-Pack"/>
        <s v="Read Right DustFree Multi-Purpose Duster"/>
        <s v="Read Right Electronics Duster"/>
        <s v="Read Right Nonflammable"/>
        <s v="Cleantex MicroDuster III"/>
        <s v="Emzone Mini Air Duster 100 g 2-pack"/>
        <s v="Emzone Air Duster 284 g"/>
        <s v="Aero Canned Air _x000a_Air Duster with Powerful Blast"/>
        <s v="MicroCare General Purpose Air Dusters"/>
        <s v="MicroCare StatZap"/>
        <s v="MicroCare 360"/>
        <s v="Ideal Dust and Lint Remover"/>
        <s v="Chemtronics, Techspray BRANDED PRODUCTS"/>
        <s v="AW Distributing ULTRA DUSTER"/>
        <s v="AW Distributing ULTRA DUSTER 2-Pack"/>
        <s v="Innovera Duster"/>
        <s v="Super Duster 134"/>
        <s v="Super Duster 152"/>
        <s v="Skilcraft 152A POWER DUSTER"/>
        <s v="Skilcraft 152A POWER DUSTER - TWIN PACK"/>
        <s v="Skilcraft 152A POWER DUSTER - TRIPLE PACK"/>
        <s v="Skilcraft 134A POWER DUSTER II"/>
        <s v="Air Jet duster"/>
        <s v="GUST Spray Anyway 360 Duster"/>
        <s v="Compact Size GUST Easy Duster"/>
        <s v="Time Saving GUST Easy Duster"/>
        <s v="Compact Size GUST Premium Duster"/>
        <s v="Tall Size GUST Premium Duster"/>
        <s v="iDuster Compressed Air Duster 2-Pack"/>
        <s v="iDuster Compressed Air Duster 3-Pack"/>
        <s v="iDuster Compressed Air Duster 4-Pack"/>
        <s v="ACL Turbo Blast Duster"/>
        <s v="Aervoe Industries ToolMates Dust Air 420"/>
        <s v="AlbaChem®BIG SHOT Duster Spray"/>
        <s v="CleanDr Multi-Purpose Duster"/>
        <s v="BLOW-HARD O.S. EXTRA DUST REMOVER"/>
        <s v="Belkin Blaster"/>
        <s v="DustALL, CCS-2007, 152a, 7 oz./198g"/>
        <s v="DustALL, CCS-2005, 152a, 4.5 oz./127g"/>
        <s v="CAIG LABORATORIES CCS-2000 10 OZ. 152A DUST ALL DUSTER WITH BITTERENT (50 pieces)"/>
        <s v="Clean Choice® Air Duster"/>
        <s v="Zep Blow Off Forced Air Duster"/>
        <s v="Fellowes Invertible Air Duster 360 degree use angle"/>
        <s v="Fellowes Air Duster"/>
        <s v="Hornady One Shot Canned Air"/>
        <s v="Multicomp Air Duster Aerosol"/>
        <s v="Premium Canned Air"/>
        <s v="Dust-B-Gone Compressed Air Duster"/>
        <s v="NXT Technologies™ Electronics Air Duster, 10 Oz. (NX57524)"/>
        <s v="Wechem Electronics Duster"/>
      </sharedItems>
    </cacheField>
    <cacheField name="Country of Origin _x000a_(as available)" numFmtId="0">
      <sharedItems containsBlank="1"/>
    </cacheField>
    <cacheField name="Global Brand Owner _x000a_(as available)" numFmtId="0">
      <sharedItems containsBlank="1"/>
    </cacheField>
    <cacheField name="Online list Price ($)" numFmtId="0">
      <sharedItems containsBlank="1" containsMixedTypes="1" containsNumber="1" minValue="1.25" maxValue="244.2"/>
    </cacheField>
    <cacheField name="Price per canister" numFmtId="0">
      <sharedItems containsBlank="1" containsMixedTypes="1" containsNumber="1" minValue="0.62083333333333335" maxValue="96.27"/>
    </cacheField>
    <cacheField name="Unit Price ($/oz)" numFmtId="0">
      <sharedItems containsBlank="1" containsMixedTypes="1" containsNumber="1" minValue="5.1736111111111115E-2" maxValue="9.6269999999999989" count="175">
        <m/>
        <n v="0.64949999999999997"/>
        <n v="1.24875"/>
        <n v="0.69950000000000001"/>
        <n v="2.4987499999999998"/>
        <n v="1.599"/>
        <n v="3.1142857142857143"/>
        <n v="0.85428571428571431"/>
        <n v="1.4257142857142857"/>
        <n v="0.67500000000000004"/>
        <n v="0.83166666666666667"/>
        <n v="0.99749999999999994"/>
        <n v="2"/>
        <s v="-"/>
        <n v="5.5"/>
        <n v="2.1114285714285712"/>
        <n v="0.54833333333333334"/>
        <n v="0.626"/>
        <n v="0.75933333333333342"/>
        <n v="0.45075000000000004"/>
        <n v="0.60199999999999998"/>
        <n v="0.5970833333333333"/>
        <n v="0.72472222222222227"/>
        <n v="3.7933333333333334"/>
        <n v="0.67474999999999996"/>
        <n v="0.89949999999999997"/>
        <n v="0.89450000000000007"/>
        <n v="0.80800000000000005"/>
        <n v="0.62"/>
        <n v="1.08"/>
        <n v="1.3130000000000002"/>
        <n v="2.84"/>
        <n v="4.3312499999999998"/>
        <n v="2.2969999999999997"/>
        <n v="2.6420000000000003"/>
        <n v="1.0879999999999999"/>
        <n v="0.80041666666666667"/>
        <n v="1.3980000000000001"/>
        <n v="1.8931249999999999"/>
        <n v="2.8280000000000003"/>
        <n v="0.45149999999999996"/>
        <n v="1.282"/>
        <n v="0.87349999999999994"/>
        <n v="0.40341666666666665"/>
        <n v="0.69633333333333336"/>
        <n v="0.89866666666666661"/>
        <n v="1.4583333333333333"/>
        <n v="0.29900000000000004"/>
        <n v="0.93687500000000001"/>
        <n v="0.4996666666666667"/>
        <n v="0.59899999999999998"/>
        <n v="0.37475000000000003"/>
        <n v="0.16650000000000001"/>
        <n v="1.3985714285714284"/>
        <n v="0.84949999999999992"/>
        <n v="2.5437499999999997"/>
        <n v="0.86349999999999993"/>
        <n v="0.9832352941176471"/>
        <n v="1.1439999999999999"/>
        <n v="0.98705882352941188"/>
        <n v="1.105"/>
        <n v="4.0190000000000001"/>
        <n v="4.2960000000000003"/>
        <n v="4.0869999999999997"/>
        <n v="9.6269999999999989"/>
        <n v="1.3240000000000001"/>
        <n v="2.1724999999999999"/>
        <n v="2.165"/>
        <n v="0.62937500000000002"/>
        <n v="1.589"/>
        <n v="8.0749999999999993"/>
        <n v="2.0910000000000002"/>
        <n v="2.594761904761905"/>
        <n v="1.099"/>
        <n v="0.82250000000000001"/>
        <n v="0.70550000000000002"/>
        <n v="0.66214285714285714"/>
        <n v="0.65800000000000003"/>
        <n v="0.65900000000000003"/>
        <n v="0.41444444444444445"/>
        <n v="0.625"/>
        <n v="1.069"/>
        <n v="0.60142857142857142"/>
        <n v="6.282857142857142"/>
        <n v="1.9989999999999999"/>
        <n v="1.2989999999999999"/>
        <n v="1.8089999999999999"/>
        <n v="1.31"/>
        <n v="2.9971428571428573"/>
        <n v="1.002"/>
        <n v="0.89900000000000002"/>
        <n v="0.66633333333333333"/>
        <n v="0.37083333333333335"/>
        <n v="0.442"/>
        <n v="0.39900000000000002"/>
        <n v="1.3494999999999999"/>
        <n v="0.79900000000000004"/>
        <n v="1.3995"/>
        <n v="0.66649999999999998"/>
        <n v="5.4257142857142853"/>
        <n v="0.99941176470588222"/>
        <n v="0.58316666666666672"/>
        <n v="0.999"/>
        <n v="1.8989999999999998"/>
        <n v="0.93900000000000006"/>
        <n v="2.4915625000000001"/>
        <n v="1.7795000000000001"/>
        <n v="0.70824999999999994"/>
        <n v="2.94"/>
        <n v="1.7842857142857143"/>
        <n v="0.62483333333333335"/>
        <n v="0.5349166666666666"/>
        <n v="2.14"/>
        <n v="1.4631666666666667"/>
        <n v="3.3295000000000003"/>
        <n v="3.14"/>
        <n v="0.36199999999999999"/>
        <n v="0.3748333333333333"/>
        <n v="0.95966666666666656"/>
        <n v="0.88071428571428567"/>
        <n v="3.0257142857142858"/>
        <n v="3.7685714285714282"/>
        <n v="1.7347058823529411"/>
        <n v="1.1173529411764707"/>
        <n v="3.2414285714285715"/>
        <n v="0.72899999999999998"/>
        <n v="0.73724999999999996"/>
        <n v="0.61650000000000005"/>
        <n v="0.74950000000000006"/>
        <n v="0.69900000000000007"/>
        <n v="0.4145833333333333"/>
        <n v="0.13125000000000001"/>
        <n v="5.1736111111111115E-2"/>
        <n v="0.44400000000000006"/>
        <n v="0.49958333333333338"/>
        <n v="0.97899999999999987"/>
        <n v="0.84800000000000009"/>
        <n v="0.71825000000000006"/>
        <n v="0.83299999999999996"/>
        <n v="0.59983333333333344"/>
        <n v="0.72309523809523812"/>
        <n v="4.6989999999999998"/>
        <n v="0.9"/>
        <n v="0.99966666666666659"/>
        <n v="1.1890000000000001"/>
        <n v="1.399"/>
        <n v="3.9971428571428573"/>
        <n v="1.0974999999999999"/>
        <n v="1.425"/>
        <n v="0.90749999999999997"/>
        <n v="3.4257142857142857"/>
        <n v="0.78800000000000003"/>
        <n v="0.54699999999999993"/>
        <n v="0.74399999999999999"/>
        <n v="0.9494999999999999"/>
        <n v="1.1380000000000001"/>
        <n v="1.1170588235294117"/>
        <n v="1.7552941176470589"/>
        <n v="3.0228571428571427"/>
        <n v="1.1148333333333333"/>
        <n v="1.3158333333333332"/>
        <n v="0.92475000000000007"/>
        <n v="1.7739999999999998"/>
        <n v="1.798"/>
        <n v="0.749"/>
        <n v="0.94900000000000007"/>
        <n v="0.61633333333333329"/>
        <n v="1.1414285714285715"/>
        <n v="0.56187500000000001"/>
        <n v="0.3331944444444444"/>
        <n v="0.75"/>
        <n v="1.139"/>
        <n v="1.149"/>
        <n v="0.49875000000000003"/>
        <n v="2.298"/>
      </sharedItems>
    </cacheField>
    <cacheField name="Pack size (no of cans per pack)" numFmtId="0">
      <sharedItems containsString="0" containsBlank="1" containsNumber="1" containsInteger="1" minValue="1" maxValue="12"/>
    </cacheField>
    <cacheField name="Pack Type (eg: multipack, etc)" numFmtId="0">
      <sharedItems containsBlank="1" count="10">
        <m/>
        <s v="2-pack"/>
        <s v="Single canister"/>
        <s v="3-pack"/>
        <s v="6-pack"/>
        <s v="4-pack"/>
        <s v="12-pack"/>
        <s v="5-pack"/>
        <s v="-pack"/>
        <s v="Single cannister" u="1"/>
      </sharedItems>
    </cacheField>
    <cacheField name="Volume per can (in oz)" numFmtId="0">
      <sharedItems containsBlank="1" containsMixedTypes="1" containsNumber="1" minValue="2" maxValue="17" count="16">
        <m/>
        <n v="10"/>
        <n v="8"/>
        <n v="3.5"/>
        <n v="12"/>
        <n v="15"/>
        <n v="16"/>
        <n v="7"/>
        <n v="17"/>
        <n v="2"/>
        <n v="5"/>
        <n v="14"/>
        <n v="11"/>
        <n v="4.5"/>
        <n v="13"/>
        <s v=" "/>
      </sharedItems>
    </cacheField>
    <cacheField name="Propellent (if identified) &quot;contains&quot;" numFmtId="0">
      <sharedItems containsBlank="1" count="6">
        <m/>
        <s v="HFC-152a (CAS No. 75-37-6)"/>
        <s v="HFC-134a (CAS No. 811-97-2)"/>
        <s v="HFO-1234ze (CAS No. 29118-24-9)"/>
        <s v="HFC-134a/HFC-152a blend (CAS No. 811-97-2 and 75-37-6)"/>
        <s v="Propane/n-Butane (CAS No. 68476-86-8)"/>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k Haydin" refreshedDate="45098.389517592594" createdVersion="8" refreshedVersion="8" minRefreshableVersion="3" recordCount="361" xr:uid="{B1E2208A-0959-4242-8050-A33A322A2363}">
  <cacheSource type="worksheet">
    <worksheetSource ref="B3:W364" sheet="AllProds-Updated 062023"/>
  </cacheSource>
  <cacheFields count="22">
    <cacheField name="sort" numFmtId="0">
      <sharedItems containsMixedTypes="1" containsNumber="1" containsInteger="1" minValue="1" maxValue="360"/>
    </cacheField>
    <cacheField name="Item #" numFmtId="0">
      <sharedItems containsMixedTypes="1" containsNumber="1" containsInteger="1" minValue="1" maxValue="204"/>
    </cacheField>
    <cacheField name="Store #" numFmtId="0">
      <sharedItems containsBlank="1" containsMixedTypes="1" containsNumber="1" containsInteger="1" minValue="1" maxValue="107"/>
    </cacheField>
    <cacheField name="Date" numFmtId="0">
      <sharedItems containsNonDate="0" containsDate="1" containsString="0" containsBlank="1" minDate="2023-02-15T00:00:00" maxDate="2023-05-10T00:00:00"/>
    </cacheField>
    <cacheField name="Retailer" numFmtId="0">
      <sharedItems/>
    </cacheField>
    <cacheField name="Type of Commerce" numFmtId="0">
      <sharedItems count="4">
        <s v="  "/>
        <s v="Online"/>
        <s v="Store-Based Retail"/>
        <s v="Supplier Audit"/>
      </sharedItems>
    </cacheField>
    <cacheField name="Type of Commerce2" numFmtId="0">
      <sharedItems/>
    </cacheField>
    <cacheField name="Address" numFmtId="0">
      <sharedItems containsBlank="1"/>
    </cacheField>
    <cacheField name="Supplier" numFmtId="0">
      <sharedItems containsBlank="1"/>
    </cacheField>
    <cacheField name="Brand Name" numFmtId="0">
      <sharedItems containsBlank="1"/>
    </cacheField>
    <cacheField name="Product Type _x000a_(consumer - commercial/industrial)" numFmtId="0">
      <sharedItems containsBlank="1" count="3">
        <m/>
        <s v="consumer"/>
        <s v="commercial/industrial"/>
      </sharedItems>
    </cacheField>
    <cacheField name="Country of Origin _x000a_(as available)" numFmtId="0">
      <sharedItems containsBlank="1"/>
    </cacheField>
    <cacheField name="Global Brand Owner _x000a_(as available)" numFmtId="0">
      <sharedItems containsBlank="1"/>
    </cacheField>
    <cacheField name="Online list Price ($)" numFmtId="0">
      <sharedItems containsBlank="1" containsMixedTypes="1" containsNumber="1" minValue="1.25" maxValue="244.2"/>
    </cacheField>
    <cacheField name="Price per canister" numFmtId="0">
      <sharedItems containsBlank="1" containsMixedTypes="1" containsNumber="1" minValue="0.62083333333333335" maxValue="96.27"/>
    </cacheField>
    <cacheField name="Unit Price ($/oz)" numFmtId="0">
      <sharedItems containsBlank="1" containsMixedTypes="1" containsNumber="1" minValue="5.1736111111111115E-2" maxValue="11.248749999999999"/>
    </cacheField>
    <cacheField name="Pack size (no of cans per pack)" numFmtId="0">
      <sharedItems containsString="0" containsBlank="1" containsNumber="1" containsInteger="1" minValue="1" maxValue="12"/>
    </cacheField>
    <cacheField name="Pack Type (eg: multipack, etc)" numFmtId="0">
      <sharedItems containsBlank="1" count="9">
        <m/>
        <s v="2-pack"/>
        <s v="Single canister"/>
        <s v="3-pack"/>
        <s v="6-pack"/>
        <s v="4-pack"/>
        <s v="12-pack"/>
        <s v="5-pack"/>
        <s v="-pack"/>
      </sharedItems>
    </cacheField>
    <cacheField name="Volume per can (in oz)" numFmtId="0">
      <sharedItems containsBlank="1" containsMixedTypes="1" containsNumber="1" minValue="2" maxValue="17" count="16">
        <m/>
        <n v="10"/>
        <n v="8"/>
        <n v="3.5"/>
        <n v="12"/>
        <n v="15"/>
        <n v="16"/>
        <n v="7"/>
        <n v="17"/>
        <n v="2"/>
        <n v="5"/>
        <n v="14"/>
        <n v="11"/>
        <n v="4.5"/>
        <n v="13"/>
        <s v=" "/>
      </sharedItems>
    </cacheField>
    <cacheField name="The Term &quot;Air&quot; is used on product" numFmtId="0">
      <sharedItems containsBlank="1" containsMixedTypes="1" containsNumber="1" containsInteger="1" minValue="0" maxValue="1" count="4">
        <m/>
        <s v=" "/>
        <n v="0"/>
        <n v="1"/>
      </sharedItems>
    </cacheField>
    <cacheField name="The Term &quot;Air&quot; is used in description" numFmtId="0">
      <sharedItems containsString="0" containsBlank="1" containsNumber="1" containsInteger="1" minValue="0" maxValue="1"/>
    </cacheField>
    <cacheField name="Propellent (if identified) &quot;contains&quot;" numFmtId="0">
      <sharedItems containsBlank="1" count="6">
        <m/>
        <s v="HFC-152a (CAS No. 75-37-6)"/>
        <s v="HFC-134a (CAS No. 811-97-2)"/>
        <s v="HFO-1234ze (CAS No. 29118-24-9)"/>
        <s v="HFC-134a/HFC-152a blend (CAS No. 811-97-2 and 75-37-6)"/>
        <s v="Propane/n-Butane (CAS No. 68476-86-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6">
  <r>
    <m/>
    <m/>
    <m/>
    <s v="  "/>
    <x v="0"/>
    <x v="0"/>
    <m/>
    <m/>
    <m/>
    <m/>
    <m/>
    <m/>
    <m/>
    <m/>
    <m/>
    <m/>
    <m/>
    <m/>
    <m/>
    <m/>
    <m/>
    <m/>
    <m/>
    <m/>
    <m/>
    <m/>
    <m/>
    <m/>
  </r>
  <r>
    <n v="6"/>
    <n v="1"/>
    <d v="2023-03-03T00:00:00"/>
    <s v="Amazon"/>
    <x v="1"/>
    <x v="1"/>
    <s v="Electronics Duster"/>
    <s v="Electronics Duster"/>
    <s v="Compressed Air Duster, Dust Off, Canned Air, Disposable Cleaning Duster, 3.5 oz - 3 Cans"/>
    <s v="https://www.amazon.com/Compressed-Duster-Canned-Disposable-Cleaning/dp/B099764RQN/ref=sr_1_117?crid=26N17J3N6HFHD&amp;keywords=CANNED+AIR+DUSTER&amp;qid=1677874737&amp;sprefix=canned+air+duster%2Caps%2C88&amp;sr=8-117"/>
    <s v=" "/>
    <m/>
    <s v="Falcon Safety Products, Inc. "/>
    <n v="32.700000000000003"/>
    <n v="10.9"/>
    <n v="3.1142857142857143"/>
    <n v="3"/>
    <s v="3-pack"/>
    <n v="3.5"/>
    <m/>
    <n v="0"/>
    <m/>
    <n v="0"/>
    <n v="1"/>
    <m/>
    <s v="None."/>
    <s v="n/a"/>
    <m/>
  </r>
  <r>
    <n v="7"/>
    <n v="1"/>
    <d v="2023-03-03T00:00:00"/>
    <s v="Amazon"/>
    <x v="1"/>
    <x v="1"/>
    <s v="Max Pro"/>
    <s v="Max Pro Blow Off"/>
    <s v="Canned Air Duster 3.5oz. (1)"/>
    <s v="https://www.amazon.com/Canned-Air-Duster-3-5oz-1/dp/B08JNCT5KD/ref=sr_1_51?crid=26N17J3N6HFHD&amp;keywords=CANNED+AIR+DUSTER&amp;qid=1677872758&amp;sprefix=canned+air+duster%2Caps%2C88&amp;sr=8-51"/>
    <s v="USA"/>
    <m/>
    <s v="AVW Inc, dba Max Pro"/>
    <n v="2.99"/>
    <n v="2.99"/>
    <n v="0.85428571428571431"/>
    <n v="1"/>
    <s v="Single cannister"/>
    <n v="3.5"/>
    <m/>
    <n v="0"/>
    <m/>
    <n v="0"/>
    <n v="1"/>
    <m/>
    <s v="None."/>
    <s v="CAS No. 75-37-6"/>
    <m/>
  </r>
  <r>
    <n v="8"/>
    <n v="1"/>
    <d v="2023-03-03T00:00:00"/>
    <s v="Amazon"/>
    <x v="1"/>
    <x v="1"/>
    <s v="Max Pro"/>
    <s v="Max Pro Blow Off"/>
    <s v="Air Duster, Can Air Dust Off, Compressed Air Duster, Cleaning Duster, Small Disposable Cleaning Duster 3.5 oz. Cans - 1 CAN"/>
    <s v="https://www.amazon.com/Duster-Compressed-Cleaning-Small-Disposable/dp/B09SZQ3MDB/ref=sr_1_97?crid=26N17J3N6HFHD&amp;keywords=CANNED+AIR+DUSTER&amp;qid=1677874714&amp;sprefix=canned+air+duster%2Caps%2C88&amp;sr=8-97"/>
    <s v="USA"/>
    <m/>
    <s v="AVW Inc, dba Max Pro"/>
    <n v="4.99"/>
    <n v="4.99"/>
    <n v="1.4257142857142857"/>
    <n v="1"/>
    <s v="Single cannister"/>
    <n v="3.5"/>
    <m/>
    <n v="0"/>
    <m/>
    <n v="0"/>
    <n v="1"/>
    <m/>
    <s v="None."/>
    <s v="CAS No. 75-37-6"/>
    <m/>
  </r>
  <r>
    <n v="9"/>
    <n v="1"/>
    <d v="2023-03-03T00:00:00"/>
    <s v="Amazon"/>
    <x v="1"/>
    <x v="1"/>
    <s v="Max Pro"/>
    <s v="Max Pro Blow Off"/>
    <s v="Air Duster, Can Air Dust Off, Compressed Air Duster, Cleaning Duster, Disposable Cleaning Duster 10 oz. Cans - 1 Can"/>
    <s v="https://www.amazon.com/Duster-Dust-Compressed-Cleaning-Disposable/dp/B09DTF61JX/ref=sr_1_68?crid=18OPVQQ68ZVOA&amp;keywords=aerosol+duster&amp;qid=1677878575&amp;sprefix=aerosol+duster%2Caps%2C78&amp;sr=8-68"/>
    <s v="USA"/>
    <m/>
    <s v="AVW Inc, dba Max Pro"/>
    <n v="15.99"/>
    <n v="15.99"/>
    <n v="1.599"/>
    <n v="1"/>
    <s v="Single cannister"/>
    <n v="10"/>
    <m/>
    <n v="0"/>
    <m/>
    <n v="0"/>
    <n v="1"/>
    <m/>
    <s v="None."/>
    <s v="CAS No. 75-37-6"/>
    <m/>
  </r>
  <r>
    <n v="58"/>
    <m/>
    <d v="2023-03-02T00:00:00"/>
    <m/>
    <x v="2"/>
    <x v="2"/>
    <s v="Aero"/>
    <m/>
    <s v="Aero Canned Air _x000a_Air Duster with Powerful Blast"/>
    <s v="https://aero.abccompounding.com/products/aerosols/4634/"/>
    <s v="n/a"/>
    <s v="sent email request to mfg, 3/21/23"/>
    <s v="ABC Compounding Co., Inc. "/>
    <m/>
    <m/>
    <m/>
    <m/>
    <m/>
    <n v="10"/>
    <m/>
    <m/>
    <s v=" "/>
    <n v="0"/>
    <n v="1"/>
    <m/>
    <m/>
    <s v="CAS No. 811-97-2"/>
    <m/>
  </r>
  <r>
    <n v="54"/>
    <m/>
    <d v="2023-03-02T00:00:00"/>
    <m/>
    <x v="2"/>
    <x v="3"/>
    <s v="Read Right"/>
    <s v="Read Right"/>
    <s v="Read Right DustFree Multi-Purpose Duster"/>
    <s v="n/a"/>
    <s v="n/a"/>
    <s v="sent email request to mfg, 3/21/23"/>
    <s v="Advantus Corp."/>
    <m/>
    <m/>
    <m/>
    <m/>
    <m/>
    <n v="10"/>
    <m/>
    <m/>
    <s v=" "/>
    <n v="0"/>
    <n v="0"/>
    <m/>
    <m/>
    <m/>
    <m/>
  </r>
  <r>
    <n v="49"/>
    <n v="1"/>
    <d v="2023-03-03T00:00:00"/>
    <s v="Amazon"/>
    <x v="1"/>
    <x v="3"/>
    <s v="Read Right"/>
    <s v="Read Right"/>
    <s v="Read Right Rr3760 Dustfree Multipurpose Duster 6 10Oz Cans/Pack"/>
    <s v="https://www.amazon.com/REARR3760-Right-DustFree-Multipurpose-Duster/dp/B004PBKEKG/ref=sr_1_225?crid=18OPVQQ68ZVOA&amp;keywords=aerosol+duster&amp;qid=1677881448&amp;sprefix=aerosol+duster%2Caps%2C78&amp;sr=8-225"/>
    <s v=" "/>
    <m/>
    <s v="Advantus Corp."/>
    <n v="53.92"/>
    <n v="8.9866666666666664"/>
    <n v="0.89866666666666661"/>
    <n v="6"/>
    <s v="6-pack"/>
    <n v="10"/>
    <m/>
    <n v="1"/>
    <s v="Contains bitterant to discourage inhalant abuse."/>
    <n v="1"/>
    <n v="0"/>
    <m/>
    <s v="None."/>
    <s v="n/a"/>
    <m/>
  </r>
  <r>
    <n v="141"/>
    <n v="4"/>
    <d v="2023-03-09T00:00:00"/>
    <s v="Office Max/Depot"/>
    <x v="3"/>
    <x v="3"/>
    <s v="Read Right"/>
    <s v="Read Right"/>
    <s v="Read Right Dust-Free Multi-Purpose Duster, 10 Oz, Pack Of 6"/>
    <s v="https://www.officedepot.com/a/products/117600/Read-Right-Dust-Free-Multi-Purpose/"/>
    <s v=" "/>
    <m/>
    <s v="Advantus Corp."/>
    <n v="87.79"/>
    <n v="14.631666666666668"/>
    <n v="1.4631666666666667"/>
    <n v="6"/>
    <s v="6-pack"/>
    <n v="10"/>
    <m/>
    <n v="1"/>
    <s v="Cans contain bitterant to prevent inhaling."/>
    <n v="1"/>
    <n v="0"/>
    <m/>
    <s v="None."/>
    <s v="n/a"/>
    <m/>
  </r>
  <r>
    <n v="142"/>
    <n v="4"/>
    <d v="2023-03-09T00:00:00"/>
    <s v="Office Max/Depot"/>
    <x v="3"/>
    <x v="3"/>
    <s v="Read Right"/>
    <s v="Read Right"/>
    <s v="Read Right Office Dusters, 10 Oz, Pack Of 2"/>
    <s v="https://www.officedepot.com/a/products/533542/Read-Right-Office-Dusters-10-Oz/"/>
    <s v=" "/>
    <m/>
    <s v="Advantus Corp."/>
    <n v="66.59"/>
    <n v="33.295000000000002"/>
    <n v="3.3295000000000003"/>
    <n v="2"/>
    <s v="2-pack"/>
    <n v="10"/>
    <m/>
    <n v="0"/>
    <s v=""/>
    <n v="0"/>
    <n v="0"/>
    <m/>
    <s v="None."/>
    <s v="n/a"/>
    <m/>
  </r>
  <r>
    <n v="10"/>
    <n v="1"/>
    <d v="2023-03-03T00:00:00"/>
    <s v="Amazon"/>
    <x v="1"/>
    <x v="4"/>
    <s v="ASAP"/>
    <s v="ASAP Office Products Duster"/>
    <s v="Can Air, Compressed Air Duster, 10 oz Can, Disposable Cleaning Duster, 10 oz - 1 Can"/>
    <s v="https://www.amazon.com/Can-Compressed-Duster-Disposable-Cleaning/dp/B0BPZVG7V5/ref=sr_1_19?crid=26N17J3N6HFHD&amp;keywords=CANNED+AIR+DUSTER&amp;qid=1677866789&amp;sprefix=canned+air+duster%2Caps%2C88&amp;sr=8-19"/>
    <s v=" "/>
    <m/>
    <m/>
    <n v="6.75"/>
    <n v="6.75"/>
    <n v="0.67500000000000004"/>
    <n v="1"/>
    <s v="Single cannister"/>
    <n v="10"/>
    <m/>
    <n v="0"/>
    <m/>
    <n v="0"/>
    <n v="1"/>
    <m/>
    <s v="None."/>
    <s v="n/a"/>
    <m/>
  </r>
  <r>
    <n v="2"/>
    <n v="18"/>
    <d v="2023-03-09T00:00:00"/>
    <s v="Ace Hardware Corp"/>
    <x v="3"/>
    <x v="5"/>
    <s v="Max Pro"/>
    <s v="Max Pro Blow Off"/>
    <s v="Blow Off 152a Air Duster 8 oz"/>
    <s v="https://www.acehardware.com/departments/home-and-decor/cleaning-and-disinfectants/canned-air/3408150"/>
    <s v="USA"/>
    <m/>
    <s v="AVW Inc, dba Max Pro"/>
    <n v="9.99"/>
    <n v="9.99"/>
    <n v="1.24875"/>
    <n v="1"/>
    <s v="Single cannister"/>
    <n v="8"/>
    <m/>
    <n v="1"/>
    <s v="Contains bitterant to help discourage inhalant abuse"/>
    <n v="1"/>
    <n v="1"/>
    <m/>
    <s v="None."/>
    <s v="CAS No. 75-37-6"/>
    <m/>
  </r>
  <r>
    <n v="3"/>
    <n v="18"/>
    <d v="2023-03-09T00:00:00"/>
    <s v="Ace Hardware Corp"/>
    <x v="3"/>
    <x v="5"/>
    <s v="Max Pro"/>
    <s v="Max Pro Blow Off"/>
    <s v="Blow Off 152a Air Duster 10 oz"/>
    <s v="https://www.acehardware.com/departments/home-and-decor/cleaning-and-disinfectants/canned-air/3804390"/>
    <s v="USA"/>
    <m/>
    <s v="AVW Inc, dba Max Pro"/>
    <n v="13.99"/>
    <n v="6.9950000000000001"/>
    <n v="0.69950000000000001"/>
    <n v="2"/>
    <s v="2-pack"/>
    <n v="10"/>
    <m/>
    <n v="1"/>
    <s v="Contains bitterant to help discourage inhalant abuse"/>
    <n v="1"/>
    <n v="1"/>
    <m/>
    <s v="None."/>
    <s v="CAS No. 75-37-6"/>
    <m/>
  </r>
  <r>
    <n v="4"/>
    <n v="18"/>
    <d v="2023-03-09T00:00:00"/>
    <s v="Ace Hardware Corp"/>
    <x v="3"/>
    <x v="5"/>
    <s v="Max Pro"/>
    <s v="Max Pro Blow Off"/>
    <s v="Blow Off 1234ZE Canned Air 8 oz"/>
    <s v="https://www.acehardware.com/departments/home-and-decor/cleaning-and-disinfectants/canned-air/3004355"/>
    <s v="USA"/>
    <m/>
    <s v="AVW Inc, dba Max Pro"/>
    <n v="19.989999999999998"/>
    <n v="19.989999999999998"/>
    <n v="2.4987499999999998"/>
    <n v="1"/>
    <s v="Single cannister"/>
    <n v="8"/>
    <m/>
    <n v="0"/>
    <s v=""/>
    <n v="0"/>
    <n v="1"/>
    <m/>
    <s v="None."/>
    <s v="CAS No. 75-37-6"/>
    <m/>
  </r>
  <r>
    <n v="40"/>
    <n v="1"/>
    <d v="2023-03-03T00:00:00"/>
    <s v="Amazon"/>
    <x v="1"/>
    <x v="5"/>
    <s v="Max Pro"/>
    <s v="Max Pro Blow Off"/>
    <s v="Canned Air - Duster - Ozone Safe Blow Off - 10oz Duster - Case of 12"/>
    <s v="https://www.amazon.com/Ozone-Blow-Off-Compressed-Canned-cans-Case-Electronics/dp/B07TJ8DXKT/ref=sr_1_101?crid=26N17J3N6HFHD&amp;keywords=CANNED+AIR+DUSTER&amp;qid=1677874714&amp;sprefix=canned+air+duster%2Caps%2C88&amp;sr=8-101"/>
    <s v="USA"/>
    <m/>
    <s v="AVW Inc, dba Max Pro"/>
    <n v="96.05"/>
    <n v="8.0041666666666664"/>
    <n v="0.80041666666666667"/>
    <n v="12"/>
    <s v="12-pack"/>
    <n v="10"/>
    <m/>
    <n v="1"/>
    <s v="This product contains a bitterant to help discourage inhalant abuse."/>
    <n v="1"/>
    <n v="1"/>
    <m/>
    <s v="None."/>
    <s v="CAS No. 75-37-6"/>
    <m/>
  </r>
  <r>
    <n v="84"/>
    <n v="27"/>
    <d v="2023-03-08T00:00:00"/>
    <s v="Harris Teeter"/>
    <x v="3"/>
    <x v="5"/>
    <s v="Max Pro"/>
    <s v="Max Pro Blow Off"/>
    <s v="Blow Off® Duster"/>
    <s v="https://www.harristeeter.com/p/blow-off-duster/0075208011222"/>
    <s v="USA"/>
    <m/>
    <s v="AVW Inc, dba Max Pro"/>
    <n v="10.99"/>
    <n v="10.99"/>
    <n v="1.099"/>
    <n v="1"/>
    <s v="Single cannister"/>
    <n v="10"/>
    <m/>
    <n v="0"/>
    <s v=""/>
    <n v="0"/>
    <n v="0"/>
    <m/>
    <s v="None."/>
    <s v="CAS No. 75-37-6"/>
    <m/>
  </r>
  <r>
    <n v="88"/>
    <n v="11"/>
    <d v="2023-03-16T00:00:00"/>
    <s v="Home Depot"/>
    <x v="3"/>
    <x v="5"/>
    <s v="Max Pro"/>
    <s v="Max Pro Blow Off"/>
    <s v="Blow Off_x000a__x000a_10 oz. Duster (2-Pack)"/>
    <s v="https://www.homedepot.com/p/Blow-Off-10-oz-Duster-2-Pack-2-152-2232/303006412"/>
    <s v="USA"/>
    <m/>
    <s v="AVW Inc, dba Max Pro"/>
    <n v="11.98"/>
    <n v="5.99"/>
    <n v="0.59899999999999998"/>
    <n v="2"/>
    <s v="2-pack"/>
    <n v="10"/>
    <m/>
    <n v="0"/>
    <s v=""/>
    <n v="0"/>
    <n v="1"/>
    <m/>
    <s v="None."/>
    <s v="CAS No. 75-37-6"/>
    <m/>
  </r>
  <r>
    <n v="89"/>
    <n v="11"/>
    <d v="2023-03-16T00:00:00"/>
    <s v="Home Depot"/>
    <x v="3"/>
    <x v="5"/>
    <s v="Max Pro"/>
    <s v="Max Pro Blow Off"/>
    <s v="Blow Off_x000a__x000a_8 oz. Canned Air Duster All-Purpose Cleaner"/>
    <s v="https://www.homedepot.com/p/Blow-Off-8-oz-Canned-Air-Duster-All-Purpose-Cleaner-8152-998-226/322078722"/>
    <s v="USA"/>
    <m/>
    <s v="AVW Inc, dba Max Pro"/>
    <n v="6.58"/>
    <n v="6.58"/>
    <n v="0.82250000000000001"/>
    <n v="1"/>
    <s v="Single cannister"/>
    <n v="8"/>
    <m/>
    <n v="0"/>
    <s v=""/>
    <n v="0"/>
    <n v="1"/>
    <m/>
    <s v="None."/>
    <s v="CAS No. 75-37-6"/>
    <m/>
  </r>
  <r>
    <n v="105"/>
    <n v="19"/>
    <d v="2023-03-16T00:00:00"/>
    <s v="Lowe's"/>
    <x v="3"/>
    <x v="5"/>
    <s v="Max Pro"/>
    <s v="Max Pro Blow Off"/>
    <s v="Blow Off Blow Off Shop Duster 8 oz"/>
    <s v="https://www.lowes.com/pd/Blow-Off-Blow-Off-Shop-Duster-8-oz/5014059797"/>
    <s v="USA"/>
    <m/>
    <s v="AVW Inc, dba Max Pro"/>
    <n v="10.48"/>
    <n v="10.48"/>
    <n v="1.31"/>
    <n v="1"/>
    <s v="Single cannister"/>
    <n v="8"/>
    <m/>
    <n v="0"/>
    <s v=""/>
    <n v="0"/>
    <n v="0"/>
    <m/>
    <s v="None."/>
    <s v="CAS No. 75-37-6"/>
    <m/>
  </r>
  <r>
    <n v="112"/>
    <n v="22"/>
    <d v="2023-03-07T00:00:00"/>
    <s v="Menards"/>
    <x v="3"/>
    <x v="5"/>
    <s v="Max Pro"/>
    <s v="Max Pro Blow Off"/>
    <s v="Blow Off™ Compressed Air Duster and Lint Remover 10 oz"/>
    <s v="https://www.menards.com/main/electrical/home-electronics/computer-accessories/blow-off-trade-compressed-air-duster-and-lint-remover-10-oz/152-112-226/p-1444424527150-c-13536.htm?tid=93a94305-32f5-42ab-b3a8-1f105d9062f5&amp;ipos=1&amp;exp=false"/>
    <s v="USA"/>
    <m/>
    <s v="AVW Inc, dba Max Pro"/>
    <n v="3.99"/>
    <n v="3.99"/>
    <n v="0.39900000000000002"/>
    <n v="1"/>
    <s v="Single cannister"/>
    <n v="10"/>
    <s v="price after 11% off Mail-In Rebate"/>
    <n v="0"/>
    <s v=""/>
    <n v="0"/>
    <n v="1"/>
    <m/>
    <s v="None."/>
    <s v="CAS No. 75-37-6"/>
    <m/>
  </r>
  <r>
    <n v="143"/>
    <n v="38"/>
    <d v="2023-03-08T00:00:00"/>
    <s v="O'Reilly Auto Parts"/>
    <x v="3"/>
    <x v="5"/>
    <s v="Max Pro"/>
    <s v="Max Pro Blow Off"/>
    <s v="Max Professional Blow Off Air Duster - AD001-056"/>
    <s v="https://www.oreillyauto.com/detail/c/blow-off/max-professional-blow-off-air-duster/mpl1/ad001056?q=canned+air&amp;pos=0"/>
    <s v="USA"/>
    <m/>
    <s v="AVW Inc, dba Max Pro"/>
    <n v="10.99"/>
    <n v="10.99"/>
    <n v="3.14"/>
    <n v="1"/>
    <s v="Single cannister"/>
    <n v="3.5"/>
    <m/>
    <n v="0"/>
    <s v=""/>
    <n v="0"/>
    <n v="1"/>
    <m/>
    <s v="None."/>
    <s v="CAS No. 75-37-6"/>
    <m/>
  </r>
  <r>
    <n v="177"/>
    <n v="2"/>
    <d v="2023-03-06T00:00:00"/>
    <s v="Walmart"/>
    <x v="3"/>
    <x v="5"/>
    <s v="Max Pro"/>
    <s v="Max Pro Blow Off"/>
    <s v="Canned Air - Duster - Ozone Safe Blow Off - 10oz Duster - Case of 12"/>
    <s v="https://www.walmart.com/ip/canned-air-duster-ozone-safe-blow-off-10oz-duster-case-of-12/16203733"/>
    <s v="USA"/>
    <m/>
    <s v="AVW Inc, dba Max Pro"/>
    <n v="108"/>
    <n v="9"/>
    <n v="0.9"/>
    <n v="12"/>
    <s v="12-pack"/>
    <n v="10"/>
    <m/>
    <n v="1"/>
    <s v="This product contains a bitterant to help discourage inhalant abuse"/>
    <n v="1"/>
    <n v="1"/>
    <m/>
    <s v="Warnings_x000a__x000a_Warning Text_x000a_proposition 65 reasons:titanium dioxide, other chemicals_x000a_WarningWARNING - California Proposition 65_x000a_WARNING: This product may contain chemicals known to the State of California to cause cancer andbirth defects or other reproductive harm."/>
    <s v="CAS No. 75-37-6"/>
    <m/>
  </r>
  <r>
    <n v="178"/>
    <n v="2"/>
    <d v="2023-03-06T00:00:00"/>
    <s v="Walmart"/>
    <x v="3"/>
    <x v="5"/>
    <s v="Max Pro"/>
    <s v="Max Pro Blow Off"/>
    <s v="(3 Pack) Max Pro Blow Off Duster 152-112-232 Canned Air"/>
    <s v="https://www.walmart.com/ip/3-Pack-Max-Pro-Blow-Off-Duster-152-112-232-Canned-Air/743973393"/>
    <s v="USA"/>
    <m/>
    <s v="AVW Inc, dba Max Pro"/>
    <n v="29.99"/>
    <n v="9.9966666666666661"/>
    <n v="0.99966666666666659"/>
    <n v="3"/>
    <s v="3-pack"/>
    <n v="10"/>
    <m/>
    <n v="0"/>
    <m/>
    <n v="0"/>
    <n v="1"/>
    <m/>
    <s v="None."/>
    <s v="CAS No. 75-37-6"/>
    <m/>
  </r>
  <r>
    <n v="19"/>
    <m/>
    <d v="2023-03-01T00:00:00"/>
    <m/>
    <x v="2"/>
    <x v="5"/>
    <s v="Max Pro"/>
    <s v="Max Pro Blow Off"/>
    <s v="Blow Off® Air Duster 10oz"/>
    <s v="https://airduster.com/ProductsMain.aspx?ProductId=152-112-226"/>
    <s v="varies"/>
    <s v="contract packaging and aerosol filling facilities in the United States and in Central America"/>
    <s v="AVW Inc, dba Max Pro"/>
    <m/>
    <m/>
    <m/>
    <m/>
    <m/>
    <n v="10"/>
    <m/>
    <m/>
    <s v=" "/>
    <n v="0"/>
    <n v="1"/>
    <m/>
    <m/>
    <s v="CAS No. 75-37-6"/>
    <m/>
  </r>
  <r>
    <n v="20"/>
    <m/>
    <d v="2023-03-01T00:00:00"/>
    <m/>
    <x v="2"/>
    <x v="5"/>
    <s v="Max Pro"/>
    <s v="Max Pro Blow Off"/>
    <s v="Blow Off® - Air Duster 2 Pack"/>
    <s v="https://airduster.com/ProductsMain.aspx?ProductId=2-152-2232"/>
    <s v="varies"/>
    <s v="contract packaging and aerosol filling facilities in the United States and in Central America"/>
    <s v="AVW Inc, dba Max Pro"/>
    <m/>
    <m/>
    <m/>
    <m/>
    <m/>
    <n v="10"/>
    <m/>
    <m/>
    <s v=" "/>
    <n v="0"/>
    <n v="1"/>
    <m/>
    <m/>
    <s v="CAS No. 75-37-6"/>
    <m/>
  </r>
  <r>
    <n v="21"/>
    <m/>
    <d v="2023-03-01T00:00:00"/>
    <m/>
    <x v="2"/>
    <x v="5"/>
    <s v="Max Pro"/>
    <s v="Max Pro Blow Off"/>
    <s v="Blow Off® - Auto Duster"/>
    <s v="https://airduster.com/ProductsMain.aspx?ProductId=AD-001-56"/>
    <s v="varies"/>
    <s v="contract packaging and aerosol filling facilities in the United States and in Central America"/>
    <s v="AVW Inc, dba Max Pro"/>
    <m/>
    <m/>
    <m/>
    <m/>
    <m/>
    <n v="3.5"/>
    <m/>
    <m/>
    <s v=" "/>
    <n v="0"/>
    <n v="1"/>
    <m/>
    <m/>
    <s v="CAS No. 75-37-6"/>
    <m/>
  </r>
  <r>
    <n v="22"/>
    <m/>
    <d v="2023-03-01T00:00:00"/>
    <m/>
    <x v="2"/>
    <x v="5"/>
    <s v="Max Pro"/>
    <s v="Max Pro Blow Off"/>
    <s v="Blow Off® Air Duster Non-Flammable 8 oz"/>
    <s v="https://airduster.com/ProductsMain.aspx?ProductId=DZE8-1151"/>
    <s v="varies"/>
    <s v="contract packaging and aerosol filling facilities in the United States and in Central America"/>
    <s v="AVW Inc, dba Max Pro"/>
    <m/>
    <m/>
    <m/>
    <m/>
    <m/>
    <n v="8"/>
    <m/>
    <m/>
    <s v=" "/>
    <n v="0"/>
    <n v="1"/>
    <m/>
    <m/>
    <s v="CAS No. 75-37-6"/>
    <m/>
  </r>
  <r>
    <n v="23"/>
    <m/>
    <d v="2023-03-01T00:00:00"/>
    <m/>
    <x v="2"/>
    <x v="5"/>
    <s v="Max Pro"/>
    <s v="Max Pro Blow Off"/>
    <s v="Blow Off® Air Duster, Defined as Non-Flammable 10oz"/>
    <s v="https://airduster.com/ProductsMain.aspx?ProductId=3.5-112-240"/>
    <s v="varies"/>
    <s v="contract packaging and aerosol filling facilities in the United States and in Central America"/>
    <s v="AVW Inc, dba Max Pro"/>
    <m/>
    <m/>
    <m/>
    <m/>
    <m/>
    <n v="10"/>
    <m/>
    <m/>
    <s v=" "/>
    <n v="0"/>
    <n v="1"/>
    <m/>
    <m/>
    <s v="CAS No. 75-37-6"/>
    <m/>
  </r>
  <r>
    <n v="24"/>
    <m/>
    <d v="2023-03-01T00:00:00"/>
    <m/>
    <x v="2"/>
    <x v="5"/>
    <s v="Max Pro"/>
    <s v="Max Pro Blow Off"/>
    <s v="Blow Off® Air Duster Non-Flammable 10 oz. "/>
    <s v="https://airduster.com/ProductsMain.aspx?ProductId=DZE-1150"/>
    <s v="varies"/>
    <s v="contract packaging and aerosol filling facilities in the United States and in Central America"/>
    <s v="AVW Inc, dba Max Pro"/>
    <m/>
    <m/>
    <m/>
    <m/>
    <m/>
    <n v="10"/>
    <m/>
    <m/>
    <s v=" "/>
    <n v="0"/>
    <n v="1"/>
    <m/>
    <m/>
    <s v="CAS No. 75-37-6"/>
    <m/>
  </r>
  <r>
    <n v="25"/>
    <m/>
    <d v="2023-03-01T00:00:00"/>
    <m/>
    <x v="2"/>
    <x v="5"/>
    <s v="Max Pro"/>
    <s v="Max Pro Blow Off"/>
    <s v="Blow Off® Air Duster 10oz"/>
    <s v="https://airduster.com/ProductsMain.aspx?ProductId=8152-998-226"/>
    <s v="varies"/>
    <s v="contract packaging and aerosol filling facilities in the United States and in Central America"/>
    <s v="AVW Inc, dba Max Pro"/>
    <m/>
    <m/>
    <m/>
    <m/>
    <m/>
    <n v="10"/>
    <m/>
    <m/>
    <s v=" "/>
    <n v="0"/>
    <n v="1"/>
    <m/>
    <m/>
    <s v="CAS No. 75-37-6"/>
    <m/>
  </r>
  <r>
    <n v="11"/>
    <n v="1"/>
    <d v="2023-03-03T00:00:00"/>
    <s v="Amazon"/>
    <x v="1"/>
    <x v="6"/>
    <s v="Ultra Duster"/>
    <s v="Ultra Duster"/>
    <s v="Ultra Duster Canned Air Net 10 Oz 6-Pack"/>
    <s v="https://www.amazon.com/Ultra-Duster-Canned-Air-6-Pack/dp/B00FM58A7I/ref=sr_1_33?crid=26N17J3N6HFHD&amp;keywords=CANNED+AIR+DUSTER&amp;qid=1677871156&amp;sprefix=canned+air+duster%2Caps%2C88&amp;sr=8-33"/>
    <s v="China"/>
    <m/>
    <s v="AW Distributing- SHANGHAI AW CUSTOM MANUFACTURING &amp; AEROSOL PROPELLANT CO., LTD."/>
    <n v="49.9"/>
    <n v="8.3166666666666664"/>
    <n v="0.83166666666666667"/>
    <n v="6"/>
    <s v="6-pack"/>
    <n v="10"/>
    <m/>
    <n v="1"/>
    <s v="Contains a bitterant additive that discourages potential abusive and misusage of the product"/>
    <n v="1"/>
    <n v="1"/>
    <m/>
    <s v="None."/>
    <s v="CAS No. 75-37-6"/>
    <m/>
  </r>
  <r>
    <n v="12"/>
    <n v="1"/>
    <d v="2023-03-03T00:00:00"/>
    <s v="Amazon"/>
    <x v="1"/>
    <x v="6"/>
    <s v="Ultra Duster"/>
    <s v="Ultra Duster"/>
    <s v="Ultra Duster Canned Air Industrial Strength 10oz 4 Pack"/>
    <s v="https://www.amazon.com/Ultra-Duster-Canned-Industrial-Strength/dp/B07JRBR1MM/ref=sr_1_102?crid=26N17J3N6HFHD&amp;keywords=CANNED+AIR+DUSTER&amp;qid=1677874714&amp;sprefix=canned+air+duster%2Caps%2C88&amp;sr=8-102"/>
    <s v="China"/>
    <m/>
    <s v="AW Distributing- SHANGHAI AW CUSTOM MANUFACTURING &amp; AEROSOL PROPELLANT CO., LTD."/>
    <n v="39.9"/>
    <n v="9.9749999999999996"/>
    <n v="0.99749999999999994"/>
    <n v="4"/>
    <s v="4-pack"/>
    <n v="10"/>
    <m/>
    <n v="0"/>
    <m/>
    <n v="0"/>
    <n v="1"/>
    <m/>
    <s v="None."/>
    <s v="CAS No. 75-37-6"/>
    <m/>
  </r>
  <r>
    <n v="110"/>
    <n v="22"/>
    <d v="2023-03-07T00:00:00"/>
    <s v="Menards"/>
    <x v="3"/>
    <x v="6"/>
    <s v="Ultra Duster"/>
    <s v="Ultra Duster"/>
    <s v="Compressed Air Duster &amp; Lint Remover 12oz"/>
    <s v="https://www.menards.com/main/electrical/home-electronics/computer-accessories/compressed-air-duster-lint-remover-12oz/811196011769/p-1841405562965369-c-13536.htm?tid=93a94305-32f5-42ab-b3a8-1f105d9062f5&amp;ipos=2&amp;exp=false"/>
    <s v="China"/>
    <m/>
    <s v="AW Distributing- SHANGHAI AW CUSTOM MANUFACTURING &amp; AEROSOL PROPELLANT CO., LTD."/>
    <n v="4.45"/>
    <n v="4.45"/>
    <n v="0.37083333333333335"/>
    <n v="1"/>
    <s v="Single cannister"/>
    <n v="12"/>
    <s v="price after 11% off Mail-In Rebate"/>
    <n v="0"/>
    <s v=""/>
    <n v="0"/>
    <n v="1"/>
    <m/>
    <s v="None."/>
    <s v="CAS No. 75-37-6"/>
    <m/>
  </r>
  <r>
    <n v="111"/>
    <n v="22"/>
    <d v="2023-03-07T00:00:00"/>
    <s v="Menards"/>
    <x v="3"/>
    <x v="6"/>
    <s v="Ultra Duster"/>
    <s v="Ultra Duster"/>
    <s v="Compressed Air Duster &amp; Lint Remover 10 oz."/>
    <s v="https://www.menards.com/main/electrical/home-electronics/computer-accessories/compressed-air-duster-lint-remover-10-oz/uds-10p1/p-1642874263112837-c-13536.htm?tid=93a94305-32f5-42ab-b3a8-1f105d9062f5&amp;ipos=4&amp;exp=false"/>
    <s v="China"/>
    <m/>
    <s v="AW Distributing- SHANGHAI AW CUSTOM MANUFACTURING &amp; AEROSOL PROPELLANT CO., LTD."/>
    <n v="4.42"/>
    <n v="4.42"/>
    <n v="0.442"/>
    <n v="1"/>
    <s v="Single cannister"/>
    <n v="10"/>
    <s v="price after 11% off Mail-In Rebate"/>
    <n v="0"/>
    <s v=""/>
    <n v="0"/>
    <n v="1"/>
    <m/>
    <s v="None."/>
    <s v="CAS No. 75-37-6"/>
    <m/>
  </r>
  <r>
    <n v="67"/>
    <m/>
    <d v="2023-03-02T00:00:00"/>
    <m/>
    <x v="2"/>
    <x v="6"/>
    <s v="Ultra Duster"/>
    <s v="Ultra Duster"/>
    <s v="AW Distributing ULTRA DUSTER"/>
    <s v="http://awdus.com/products_01_01.html"/>
    <s v="China"/>
    <s v="email from mfg, 3/21/23"/>
    <s v="AW Distributing- SHANGHAI AW CUSTOM MANUFACTURING &amp; AEROSOL PROPELLANT CO., LTD."/>
    <m/>
    <m/>
    <m/>
    <m/>
    <m/>
    <n v="3.5"/>
    <m/>
    <m/>
    <s v=" "/>
    <n v="0"/>
    <n v="0"/>
    <m/>
    <m/>
    <s v="CAS No. 75-37-6"/>
    <m/>
  </r>
  <r>
    <n v="68"/>
    <m/>
    <d v="2023-03-02T00:00:00"/>
    <m/>
    <x v="2"/>
    <x v="6"/>
    <s v="Ultra Duster"/>
    <s v="Ultra Duster"/>
    <s v="AW Distributing ULTRA DUSTER"/>
    <s v="http://awdus.com/products_01_01.html"/>
    <s v="China"/>
    <s v="email from mfg, 3/21/23"/>
    <s v="AW Distributing- SHANGHAI AW CUSTOM MANUFACTURING &amp; AEROSOL PROPELLANT CO., LTD."/>
    <m/>
    <m/>
    <m/>
    <m/>
    <m/>
    <n v="8"/>
    <m/>
    <m/>
    <s v=" "/>
    <n v="0"/>
    <n v="0"/>
    <m/>
    <m/>
    <s v="CAS No. 75-37-6"/>
    <m/>
  </r>
  <r>
    <n v="69"/>
    <m/>
    <d v="2023-03-02T00:00:00"/>
    <m/>
    <x v="2"/>
    <x v="6"/>
    <s v="Ultra Duster"/>
    <s v="Ultra Duster"/>
    <s v="AW Distributing ULTRA DUSTER"/>
    <s v="http://awdus.com/products_01_01.html"/>
    <s v="China"/>
    <s v="email from mfg, 3/21/23"/>
    <s v="AW Distributing- SHANGHAI AW CUSTOM MANUFACTURING &amp; AEROSOL PROPELLANT CO., LTD."/>
    <m/>
    <m/>
    <m/>
    <m/>
    <m/>
    <n v="10"/>
    <m/>
    <m/>
    <s v=" "/>
    <n v="0"/>
    <n v="0"/>
    <m/>
    <m/>
    <s v="CAS No. 75-37-6"/>
    <m/>
  </r>
  <r>
    <n v="70"/>
    <m/>
    <d v="2023-03-02T00:00:00"/>
    <m/>
    <x v="2"/>
    <x v="6"/>
    <s v="Ultra Duster"/>
    <s v="Ultra Duster"/>
    <s v="AW Distributing ULTRA DUSTER"/>
    <s v="http://awdus.com/products_01_01.html"/>
    <s v="China"/>
    <s v="email from mfg, 3/21/23"/>
    <s v="AW Distributing- SHANGHAI AW CUSTOM MANUFACTURING &amp; AEROSOL PROPELLANT CO., LTD."/>
    <m/>
    <m/>
    <m/>
    <m/>
    <m/>
    <n v="12"/>
    <m/>
    <m/>
    <s v=" "/>
    <n v="0"/>
    <n v="0"/>
    <m/>
    <m/>
    <s v="CAS No. 75-37-6"/>
    <m/>
  </r>
  <r>
    <n v="71"/>
    <m/>
    <d v="2023-03-02T00:00:00"/>
    <m/>
    <x v="2"/>
    <x v="6"/>
    <s v="Ultra Duster"/>
    <s v="Ultra Duster"/>
    <s v="AW Distributing ULTRA DUSTER 2-Pack"/>
    <s v="http://awdus.com/products_01_01.html"/>
    <s v="China"/>
    <s v="email from mfg, 3/21/23"/>
    <s v="AW Distributing- SHANGHAI AW CUSTOM MANUFACTURING &amp; AEROSOL PROPELLANT CO., LTD."/>
    <m/>
    <m/>
    <m/>
    <m/>
    <m/>
    <n v="3.5"/>
    <m/>
    <m/>
    <s v=" "/>
    <n v="0"/>
    <n v="0"/>
    <m/>
    <m/>
    <s v="CAS No. 75-37-6"/>
    <m/>
  </r>
  <r>
    <n v="72"/>
    <m/>
    <d v="2023-03-02T00:00:00"/>
    <m/>
    <x v="2"/>
    <x v="6"/>
    <s v="Ultra Duster"/>
    <s v="Ultra Duster"/>
    <s v="AW Distributing ULTRA DUSTER 2-Pack"/>
    <s v="http://awdus.com/products_01_01.html"/>
    <s v="China"/>
    <s v="email from mfg, 3/21/23"/>
    <s v="AW Distributing- SHANGHAI AW CUSTOM MANUFACTURING &amp; AEROSOL PROPELLANT CO., LTD."/>
    <m/>
    <m/>
    <m/>
    <m/>
    <m/>
    <n v="8"/>
    <m/>
    <m/>
    <s v=" "/>
    <n v="0"/>
    <n v="0"/>
    <m/>
    <m/>
    <s v="CAS No. 75-37-6"/>
    <m/>
  </r>
  <r>
    <n v="73"/>
    <m/>
    <d v="2023-03-02T00:00:00"/>
    <m/>
    <x v="2"/>
    <x v="6"/>
    <s v="Ultra Duster"/>
    <s v="Ultra Duster"/>
    <s v="AW Distributing ULTRA DUSTER 2-Pack"/>
    <s v="http://awdus.com/products_01_01.html"/>
    <s v="China"/>
    <s v="email from mfg, 3/21/23"/>
    <s v="AW Distributing- SHANGHAI AW CUSTOM MANUFACTURING &amp; AEROSOL PROPELLANT CO., LTD."/>
    <m/>
    <m/>
    <m/>
    <m/>
    <m/>
    <n v="10"/>
    <m/>
    <m/>
    <s v=" "/>
    <n v="0"/>
    <n v="0"/>
    <m/>
    <m/>
    <s v="CAS No. 75-37-6"/>
    <m/>
  </r>
  <r>
    <n v="74"/>
    <m/>
    <d v="2023-03-02T00:00:00"/>
    <m/>
    <x v="2"/>
    <x v="6"/>
    <s v="Ultra Duster"/>
    <s v="Ultra Duster"/>
    <s v="AW Distributing ULTRA DUSTER 2-Pack"/>
    <s v="http://awdus.com/products_01_01.html"/>
    <s v="China"/>
    <s v="email from mfg, 3/21/23"/>
    <s v="AW Distributing- SHANGHAI AW CUSTOM MANUFACTURING &amp; AEROSOL PROPELLANT CO., LTD."/>
    <m/>
    <m/>
    <m/>
    <m/>
    <m/>
    <n v="12"/>
    <m/>
    <m/>
    <s v=" "/>
    <n v="0"/>
    <n v="0"/>
    <m/>
    <m/>
    <s v="CAS No. 75-37-6"/>
    <m/>
  </r>
  <r>
    <n v="53"/>
    <n v="23"/>
    <d v="2023-03-06T00:00:00"/>
    <s v="Best Buy"/>
    <x v="3"/>
    <x v="7"/>
    <s v="Insignia"/>
    <s v="Insignia Cleaning Duster"/>
    <s v="Insignia™ - 8-Oz. Cleaning Dusters (2-Pack)"/>
    <s v="https://www.bestbuy.com/site/insignia-8-oz-cleaning-dusters-2-pack/8045009.p?skuId=8045009"/>
    <s v=" "/>
    <m/>
    <s v="Best Buy"/>
    <n v="14.99"/>
    <n v="7.4950000000000001"/>
    <n v="0.93687500000000001"/>
    <n v="2"/>
    <s v="2-pack"/>
    <n v="8"/>
    <m/>
    <n v="1"/>
    <s v="Contains bitterant_x000a_To discourage inhalant abuse."/>
    <n v="1"/>
    <n v="0"/>
    <m/>
    <s v="None."/>
    <s v="n/a"/>
    <m/>
  </r>
  <r>
    <n v="2"/>
    <n v="24"/>
    <d v="2023-03-09T00:00:00"/>
    <s v="Best Buy"/>
    <x v="4"/>
    <x v="7"/>
    <s v="Insignia"/>
    <s v="Insignia Cleaning Duster"/>
    <s v="Insignia Compressed-Gas Cleaning Duster"/>
    <m/>
    <s v="USA"/>
    <m/>
    <s v="Best Buy"/>
    <n v="8.99"/>
    <n v="4.4950000000000001"/>
    <n v="0.56187500000000001"/>
    <n v="2"/>
    <s v="2-pack"/>
    <n v="8"/>
    <m/>
    <n v="1"/>
    <m/>
    <m/>
    <m/>
    <n v="0"/>
    <m/>
    <s v="difluoroethane CAS #75-37-6"/>
    <m/>
  </r>
  <r>
    <n v="3"/>
    <n v="24"/>
    <d v="2023-04-03T00:00:00"/>
    <s v="Best Buy"/>
    <x v="4"/>
    <x v="7"/>
    <s v="Insignia"/>
    <s v="Insignia Cleaning Duster"/>
    <s v="Insignia Compressed-Gas Cleaning Duster"/>
    <m/>
    <s v="USA"/>
    <m/>
    <s v="Best Buy"/>
    <n v="14.99"/>
    <n v="7.4950000000000001"/>
    <n v="0.93687500000000001"/>
    <n v="2"/>
    <s v="2-pack"/>
    <n v="8"/>
    <m/>
    <n v="1"/>
    <m/>
    <m/>
    <m/>
    <n v="0"/>
    <m/>
    <s v="1,1 difluoroethane CAS #75-37-6"/>
    <m/>
  </r>
  <r>
    <n v="55"/>
    <n v="16"/>
    <d v="2023-03-16T00:00:00"/>
    <s v="Big Lots"/>
    <x v="3"/>
    <x v="8"/>
    <s v="iHome"/>
    <s v="iHome Compressed Air Duster"/>
    <s v="Air Duster 3-Piece Multi-Purpose Canned Air Set_x000a_By iHome"/>
    <s v="https://www.biglots.com/product/air-duster-3-piece-multi-purpose-canned-air-set/p810283077?pos=1:3"/>
    <s v=" "/>
    <m/>
    <s v="Big Lots"/>
    <n v="14.99"/>
    <n v="4.996666666666667"/>
    <n v="0.4996666666666667"/>
    <n v="3"/>
    <s v="3-pack"/>
    <n v="10"/>
    <m/>
    <n v="0"/>
    <s v=""/>
    <n v="0"/>
    <n v="0"/>
    <m/>
    <s v="None."/>
    <s v="n/a"/>
    <m/>
  </r>
  <r>
    <n v="56"/>
    <n v="16"/>
    <d v="2023-03-16T00:00:00"/>
    <s v="Big Lots"/>
    <x v="3"/>
    <x v="8"/>
    <s v="iHome"/>
    <s v="iHome Compressed Air Duster"/>
    <s v="Air Duster Multi-Purpose Canned Air, 10 Oz._x000a_By iHome"/>
    <s v="https://www.biglots.com/product/air-duster-multi-purpose-canned-air-10-oz-/p810252257?pos=1:7"/>
    <s v=" "/>
    <m/>
    <s v="Big Lots"/>
    <n v="5.99"/>
    <n v="5.99"/>
    <n v="0.59899999999999998"/>
    <n v="1"/>
    <s v="Single cannister"/>
    <n v="10"/>
    <m/>
    <n v="0"/>
    <s v=""/>
    <n v="0"/>
    <n v="0"/>
    <m/>
    <s v="None."/>
    <s v="n/a"/>
    <m/>
  </r>
  <r>
    <n v="91"/>
    <n v="10"/>
    <d v="2023-03-09T00:00:00"/>
    <s v="Instacart"/>
    <x v="4"/>
    <x v="8"/>
    <s v="iHome"/>
    <s v="iHome Compressed Air Duster"/>
    <s v="iHome Air Duster Multi-Purpose Canned Air"/>
    <s v="https://www.instacart.com/store/big-lots/products/21528704?source_type=cross_retailer_search&amp;source_value=items&amp;search_id=109ed271-ef2a-4709-8c0f-d890f5a8a422&amp;element_load_id=66d1bb5b-24ce-4536-8626-86e19f53dbc8"/>
    <s v=" "/>
    <m/>
    <s v="Big Lots"/>
    <n v="6.59"/>
    <n v="6.59"/>
    <n v="0.65900000000000003"/>
    <n v="1"/>
    <s v="Single cannister"/>
    <n v="10"/>
    <m/>
    <n v="0"/>
    <s v=""/>
    <n v="0"/>
    <n v="1"/>
    <m/>
    <s v="None."/>
    <s v="n/a"/>
    <m/>
  </r>
  <r>
    <n v="4"/>
    <n v="17"/>
    <d v="2023-03-09T00:00:00"/>
    <s v="Big Lots"/>
    <x v="4"/>
    <x v="8"/>
    <s v="iHome"/>
    <s v="iHome Compressed Air Duster"/>
    <s v="iHome Single Canned Air"/>
    <m/>
    <m/>
    <m/>
    <s v="Big Lots"/>
    <n v="5.99"/>
    <n v="5.99"/>
    <n v="0.59899999999999998"/>
    <n v="1"/>
    <s v="Single cannister"/>
    <n v="10"/>
    <m/>
    <m/>
    <m/>
    <m/>
    <m/>
    <s v=" "/>
    <m/>
    <m/>
    <m/>
  </r>
  <r>
    <n v="5"/>
    <n v="17"/>
    <d v="2023-03-09T00:00:00"/>
    <s v="Big Lots"/>
    <x v="4"/>
    <x v="8"/>
    <s v="iHome"/>
    <s v="iHome Compressed Air Duster"/>
    <s v="iHome Canned Air - 3PK"/>
    <m/>
    <m/>
    <m/>
    <s v="Big Lots"/>
    <n v="14.99"/>
    <n v="4.996666666666667"/>
    <n v="0.4996666666666667"/>
    <n v="3"/>
    <s v="3-pack"/>
    <n v="10"/>
    <m/>
    <m/>
    <m/>
    <m/>
    <m/>
    <s v=" "/>
    <m/>
    <m/>
    <m/>
  </r>
  <r>
    <n v="103"/>
    <n v="28"/>
    <d v="2023-03-07T00:00:00"/>
    <s v="Kroger"/>
    <x v="3"/>
    <x v="9"/>
    <s v="Business Source"/>
    <s v="Business Source Power Duster"/>
    <s v="Business Source BSN24305 10 oz Power Duster, Multicolor"/>
    <s v="https://www.kroger.com/p/business-source-bsn24305-10-oz-power-duster-multicolor/0003525524305"/>
    <s v="USA"/>
    <m/>
    <s v="Office Supply, Inc."/>
    <n v="18.09"/>
    <n v="18.09"/>
    <n v="1.8089999999999999"/>
    <n v="1"/>
    <s v="Single cannister"/>
    <n v="10"/>
    <m/>
    <n v="1"/>
    <s v="contains a bitterant to discourage inhalant abuse"/>
    <n v="1"/>
    <n v="1"/>
    <m/>
    <s v="None."/>
    <s v="n/a"/>
    <m/>
  </r>
  <r>
    <n v="113"/>
    <n v="9"/>
    <d v="2023-03-08T00:00:00"/>
    <s v="Newegg"/>
    <x v="1"/>
    <x v="9"/>
    <s v="Business Source"/>
    <s v="Business Source Power Duster"/>
    <s v="Business Source Nonflammable Power Duster"/>
    <s v="https://www.newegg.com/business-source-brooms-brushes-dusters/p/2UW-01H7-00005?Item=2UW-01H7-00005"/>
    <s v="USA"/>
    <m/>
    <s v="Office Supply, Inc."/>
    <n v="26.99"/>
    <n v="13.494999999999999"/>
    <n v="1.3494999999999999"/>
    <n v="2"/>
    <s v="2-pack"/>
    <n v="10"/>
    <m/>
    <n v="0"/>
    <s v=""/>
    <n v="0"/>
    <n v="0"/>
    <m/>
    <s v="None."/>
    <s v="n/a"/>
    <m/>
  </r>
  <r>
    <n v="114"/>
    <n v="9"/>
    <d v="2023-03-08T00:00:00"/>
    <s v="Newegg"/>
    <x v="1"/>
    <x v="9"/>
    <s v="Business Source"/>
    <s v="Business Source Power Duster"/>
    <s v="Business Source Power Duster"/>
    <s v="https://www.newegg.com/business-source-brooms-brushes-dusters/p/2UW-01H7-00002?Item=2UW-01H7-00002"/>
    <s v="USA"/>
    <m/>
    <s v="Office Supply, Inc."/>
    <n v="7.99"/>
    <n v="7.99"/>
    <n v="0.79900000000000004"/>
    <n v="1"/>
    <s v="Single cannister"/>
    <n v="10"/>
    <m/>
    <n v="1"/>
    <s v="contains a bitterant to discourage inhalant abuse."/>
    <n v="1"/>
    <n v="1"/>
    <m/>
    <s v="None."/>
    <s v="n/a"/>
    <m/>
  </r>
  <r>
    <n v="115"/>
    <n v="9"/>
    <d v="2023-03-08T00:00:00"/>
    <s v="Newegg"/>
    <x v="1"/>
    <x v="9"/>
    <s v="Business Source"/>
    <s v="Business Source Power Duster"/>
    <s v="Business Source Power Duster"/>
    <s v="https://www.newegg.com/business-source-brooms-brushes-dusters/p/2UW-01H7-00004?Item=2UW-01H7-00004"/>
    <s v="USA"/>
    <m/>
    <s v="Office Supply, Inc."/>
    <n v="13.99"/>
    <n v="6.9950000000000001"/>
    <n v="0.69950000000000001"/>
    <n v="2"/>
    <s v="2-pack"/>
    <n v="10"/>
    <m/>
    <n v="1"/>
    <s v="contains a bitterant to discourage inhalant abuse."/>
    <n v="1"/>
    <n v="1"/>
    <m/>
    <s v="None."/>
    <s v="n/a"/>
    <m/>
  </r>
  <r>
    <n v="83"/>
    <n v="27"/>
    <d v="2023-03-08T00:00:00"/>
    <s v="Harris Teeter"/>
    <x v="3"/>
    <x v="10"/>
    <s v="Cassida"/>
    <s v="Cassida CleanPro Air Duster"/>
    <s v="Cassida A-CP-AIR CleanPro Air Duster"/>
    <s v="https://www.harristeeter.com/p/cassida-a-cp-air-cleanpro-air-duster/0085728700236?fulfillment=SHIP&amp;searchType=default_search"/>
    <s v=" "/>
    <m/>
    <s v="Cassida, Inc."/>
    <n v="54.49"/>
    <n v="9.081666666666667"/>
    <n v="2.594761904761905"/>
    <n v="6"/>
    <s v="6-pack"/>
    <n v="3.5"/>
    <m/>
    <n v="0"/>
    <s v=""/>
    <n v="0"/>
    <n v="1"/>
    <m/>
    <s v="None."/>
    <s v="n/a"/>
    <m/>
  </r>
  <r>
    <n v="104"/>
    <n v="28"/>
    <d v="2023-03-07T00:00:00"/>
    <s v="Kroger"/>
    <x v="3"/>
    <x v="10"/>
    <s v="Cassida"/>
    <s v="Cassida CleanPro Air Duster"/>
    <s v="Cassida A-CP-AIR CleanPro Air Duster"/>
    <s v="https://www.kroger.com/p/cassida-a-cp-air-cleanpro-air-duster/0085728700236?fulfillment=SHIP"/>
    <s v=" "/>
    <m/>
    <s v="Cassida, Inc."/>
    <n v="54.49"/>
    <n v="9.081666666666667"/>
    <n v="2.594761904761905"/>
    <n v="6"/>
    <s v="6-pack"/>
    <n v="3.5"/>
    <m/>
    <n v="0"/>
    <m/>
    <n v="0"/>
    <n v="1"/>
    <m/>
    <s v="None."/>
    <s v="n/a"/>
    <m/>
  </r>
  <r>
    <n v="116"/>
    <n v="9"/>
    <d v="2023-03-08T00:00:00"/>
    <s v="Newegg"/>
    <x v="1"/>
    <x v="11"/>
    <s v="Century"/>
    <s v="Century Duster"/>
    <s v="Disposable Compressed Gas Duster, 10 oz, 2/Pk"/>
    <s v="https://www.newegg.com/falcon-brooms-brushes-dusters/p/1K5-000A-00009?Item=1K5-000A-00009"/>
    <s v="USA"/>
    <m/>
    <s v="Falcon Safety Products, Inc. "/>
    <n v="27.99"/>
    <n v="13.994999999999999"/>
    <n v="1.3995"/>
    <n v="2"/>
    <s v="2-pack"/>
    <n v="10"/>
    <m/>
    <n v="1"/>
    <s v="contains a bitterant to discourage inhalant abuse"/>
    <n v="1"/>
    <n v="0"/>
    <m/>
    <s v="None."/>
    <s v="CAS No. 75-37-6"/>
    <m/>
  </r>
  <r>
    <n v="126"/>
    <n v="4"/>
    <d v="2023-03-09T00:00:00"/>
    <s v="Office Max/Depot"/>
    <x v="3"/>
    <x v="11"/>
    <s v="Century"/>
    <s v="Century Duster"/>
    <s v="Century Cleaning Duster, 10 Oz."/>
    <s v="https://www.officedepot.com/a/products/205012/Century-Cleaning-Duster-10-Oz/"/>
    <s v="USA"/>
    <m/>
    <s v="Falcon Safety Products, Inc. "/>
    <n v="9.39"/>
    <n v="9.39"/>
    <n v="0.93900000000000006"/>
    <n v="1"/>
    <s v="Single cannister"/>
    <n v="10"/>
    <m/>
    <n v="0"/>
    <s v=""/>
    <n v="0"/>
    <n v="0"/>
    <m/>
    <s v="None."/>
    <s v="CAS No. 75-37-6"/>
    <m/>
  </r>
  <r>
    <n v="127"/>
    <n v="4"/>
    <d v="2023-03-09T00:00:00"/>
    <s v="Office Max/Depot"/>
    <x v="3"/>
    <x v="11"/>
    <s v="Century"/>
    <s v="Century Duster"/>
    <s v="Century Cleaning Duster, 10 Oz., Value Pack Of 6"/>
    <s v="https://www.officedepot.com/a/products/448938/Century-Cleaning-Duster-10-Oz-Value/"/>
    <s v="USA"/>
    <m/>
    <s v="Falcon Safety Products, Inc. "/>
    <n v="39.99"/>
    <n v="6.665"/>
    <n v="0.66649999999999998"/>
    <n v="6"/>
    <s v="6-pack"/>
    <n v="10"/>
    <m/>
    <n v="0"/>
    <s v=""/>
    <n v="0"/>
    <n v="0"/>
    <m/>
    <s v="None."/>
    <s v="CAS No. 75-37-6"/>
    <m/>
  </r>
  <r>
    <n v="117"/>
    <n v="9"/>
    <d v="2023-03-08T00:00:00"/>
    <s v="Newegg"/>
    <x v="1"/>
    <x v="12"/>
    <s v="Compucessory"/>
    <s v="Compucessory Power Duster"/>
    <s v="Compucessory 24306 Air Duster Cleaner, Moisture-free/Ozone-safe,10 oz. Can, 6/PK, Sold as 1 Package"/>
    <s v="https://www.newegg.com/compucessory-breakroom-supplies/p/1K5-000D-00007?Item=1K5-000D-00007&amp;Description=canned%20air&amp;cm_re=canned_air-_-1K5-000D-00007-_-Product&amp;quicklink=true"/>
    <s v="USA"/>
    <m/>
    <s v="Compucessory, Inc."/>
    <n v="39.99"/>
    <n v="6.665"/>
    <n v="0.66649999999999998"/>
    <n v="6"/>
    <s v="6-pack"/>
    <n v="10"/>
    <m/>
    <n v="1"/>
    <s v="contains a bitterant to discourage inhalant abuse"/>
    <n v="1"/>
    <n v="1"/>
    <m/>
    <s v="None."/>
    <s v="n/a"/>
    <m/>
  </r>
  <r>
    <n v="92"/>
    <n v="10"/>
    <d v="2023-03-09T00:00:00"/>
    <s v="Instacart"/>
    <x v="4"/>
    <x v="13"/>
    <s v="Falcon"/>
    <s v="Falcon Dust-Off"/>
    <s v="Dust-Off Compressed Gas Duster, 6 pack, 12 oz cans"/>
    <s v="https://www.instacart.com/store/costco/products/247580?source_type=cross_retailer_search&amp;source_value=items&amp;search_id=109ed271-ef2a-4709-8c0f-d890f5a8a422&amp;element_load_id=9b12261e-bc58-481a-9164-f7709197db3a"/>
    <s v="USA"/>
    <m/>
    <s v="Falcon Safety Products, Inc. "/>
    <n v="29.84"/>
    <n v="4.9733333333333336"/>
    <n v="0.41444444444444445"/>
    <n v="6"/>
    <s v="6-pack"/>
    <n v="12"/>
    <m/>
    <n v="0"/>
    <s v=""/>
    <n v="0"/>
    <n v="0"/>
    <m/>
    <s v="None."/>
    <s v="CAS No. 75-37-6"/>
    <m/>
  </r>
  <r>
    <n v="13"/>
    <n v="1"/>
    <d v="2023-03-03T00:00:00"/>
    <s v="Amazon"/>
    <x v="1"/>
    <x v="14"/>
    <s v="CRC"/>
    <s v="CRC Duster"/>
    <s v="Compressed Air Duster, CASE of 6 (05185-C)"/>
    <s v="https://www.amazon.com/Compressed-Air-Duster-CASE-05185-C/dp/B000BIGUBY/ref=sr_1_3?crid=18OPVQQ68ZVOA&amp;keywords=aerosol+duster&amp;qid=1677878511&amp;sprefix=aerosol+duster%2Caps%2C78&amp;sr=8-3"/>
    <s v="USA"/>
    <m/>
    <s v="CRC Industries Americas"/>
    <n v="96"/>
    <n v="16"/>
    <n v="2"/>
    <n v="6"/>
    <s v="6-pack"/>
    <n v="8"/>
    <m/>
    <n v="0"/>
    <m/>
    <n v="0"/>
    <n v="1"/>
    <m/>
    <s v="None."/>
    <s v="n/a"/>
    <m/>
  </r>
  <r>
    <n v="14"/>
    <n v="1"/>
    <d v="2023-03-03T00:00:00"/>
    <s v="Amazon"/>
    <x v="1"/>
    <x v="14"/>
    <s v="CRC"/>
    <s v="CRC Duster"/>
    <s v="CRC Duster Aerosol Dust Removal Liquefied Gas System, 8 oz Aerosol Can with Trigger, Clear"/>
    <s v="https://www.amazon.com/CRC-Aerosol-Removal-Liquefied-Trigger/dp/B00869YL8Y/ref=sr_1_55?crid=18OPVQQ68ZVOA&amp;keywords=aerosol+duster&amp;qid=1677878558&amp;sprefix=aerosol+duster%2Caps%2C78&amp;sr=8-55"/>
    <s v="USA"/>
    <m/>
    <s v="CRC Industries Americas"/>
    <s v="NA"/>
    <s v="-"/>
    <s v="-"/>
    <n v="8"/>
    <s v="Single cannister"/>
    <n v="8"/>
    <m/>
    <n v="0"/>
    <m/>
    <n v="0"/>
    <n v="0"/>
    <m/>
    <s v="None."/>
    <s v="n/a"/>
    <m/>
  </r>
  <r>
    <n v="15"/>
    <n v="1"/>
    <d v="2023-03-03T00:00:00"/>
    <s v="Amazon"/>
    <x v="1"/>
    <x v="14"/>
    <s v="CRC"/>
    <s v="CRC Duster"/>
    <s v="CRC Industries 14085 Dust Removal System With Trigger 8 oz Aerosol Can Colorless Duster™"/>
    <s v="https://www.amazon.com/CRC-Industries-14085-Colorless-DusterTM/dp/B00B73YN6G/ref=sr_1_121?crid=18OPVQQ68ZVOA&amp;keywords=aerosol+duster&amp;qid=1677878622&amp;sprefix=aerosol+duster%2Caps%2C78&amp;sr=8-121"/>
    <s v="USA"/>
    <m/>
    <s v="CRC Industries Americas"/>
    <n v="44"/>
    <n v="44"/>
    <n v="5.5"/>
    <n v="1"/>
    <s v="Single cannister"/>
    <n v="8"/>
    <m/>
    <n v="0"/>
    <m/>
    <n v="0"/>
    <n v="0"/>
    <m/>
    <s v="None."/>
    <s v="n/a"/>
    <m/>
  </r>
  <r>
    <n v="66"/>
    <n v="5"/>
    <d v="2023-03-08T00:00:00"/>
    <s v="Grainger"/>
    <x v="1"/>
    <x v="14"/>
    <s v="CRC"/>
    <s v="CRC Duster"/>
    <s v="CRC Aerosol Duster: 8 oz Net Wt"/>
    <s v="https://www.grainger.com/product/CRC-Aerosol-Duster-8-oz-Net-Wt-19MX53"/>
    <s v="USA"/>
    <m/>
    <s v="CRC Industries Americas"/>
    <n v="244.2"/>
    <n v="20.349999999999998"/>
    <n v="2.5437499999999997"/>
    <n v="12"/>
    <s v="12-pack"/>
    <n v="8"/>
    <m/>
    <n v="0"/>
    <s v=""/>
    <n v="0"/>
    <n v="0"/>
    <m/>
    <s v="None."/>
    <s v="n/a"/>
    <m/>
  </r>
  <r>
    <n v="85"/>
    <n v="11"/>
    <d v="2023-03-16T00:00:00"/>
    <s v="Home Depot"/>
    <x v="3"/>
    <x v="14"/>
    <s v="CRC"/>
    <s v="CRC Duster"/>
    <s v="CRC_x000a__x000a_8 oz. Compressed Gas Dust and Lint Remover All-Purpose Cleaner"/>
    <s v="https://www.homedepot.com/p/CRC-8-oz-Compressed-Gas-Dust-and-Lint-Remover-All-Purpose-Cleaner-05185-6/100206489"/>
    <s v="USA"/>
    <m/>
    <s v="CRC Industries Americas"/>
    <n v="6.58"/>
    <n v="6.58"/>
    <n v="0.82250000000000001"/>
    <n v="1"/>
    <s v="Single cannister"/>
    <n v="8"/>
    <m/>
    <n v="0"/>
    <s v=""/>
    <n v="0"/>
    <n v="1"/>
    <m/>
    <s v="None."/>
    <s v="n/a"/>
    <m/>
  </r>
  <r>
    <n v="128"/>
    <n v="4"/>
    <d v="2023-03-09T00:00:00"/>
    <s v="Office Max/Depot"/>
    <x v="3"/>
    <x v="14"/>
    <s v="CRC"/>
    <s v="CRC Duster"/>
    <s v="CRC Duster™ Moisture-Free Dust And Lint Remover, 8 Oz Can, Box Of 12"/>
    <s v="https://www.officedepot.com/a/products/588189/CRC-Duster-Moisture-Free-Dust-And/"/>
    <s v="USA"/>
    <m/>
    <s v="CRC Industries Americas"/>
    <n v="239.19"/>
    <n v="19.932500000000001"/>
    <n v="2.4915625000000001"/>
    <n v="12"/>
    <s v="12-pack"/>
    <n v="8"/>
    <m/>
    <n v="0"/>
    <s v=""/>
    <n v="0"/>
    <n v="0"/>
    <m/>
    <s v="None."/>
    <s v="n/a"/>
    <m/>
  </r>
  <r>
    <n v="10"/>
    <n v="12"/>
    <d v="2023-03-09T00:00:00"/>
    <s v="Home Depot"/>
    <x v="4"/>
    <x v="14"/>
    <s v="CRC"/>
    <s v="CRC Duster"/>
    <s v="CRC Duster"/>
    <m/>
    <s v="USA"/>
    <m/>
    <s v="CRC Industries Americas"/>
    <n v="6.58"/>
    <n v="6.58"/>
    <n v="0.82250000000000001"/>
    <n v="1"/>
    <s v="Single cannister"/>
    <n v="8"/>
    <m/>
    <n v="0"/>
    <m/>
    <m/>
    <m/>
    <n v="0"/>
    <m/>
    <s v="1,1 difluoroethane 75-37-6"/>
    <m/>
  </r>
  <r>
    <n v="41"/>
    <m/>
    <d v="2023-03-02T00:00:00"/>
    <m/>
    <x v="2"/>
    <x v="14"/>
    <s v="CRC"/>
    <s v="CRC Duster"/>
    <s v="CRC® DUSTER™ AEROSOL DUST REMOVAL SYSTEM, 8 WT OZ"/>
    <s v="https://www.crcindustries.com/products/duster-8482-aerosol-dust-removal-system-8-wt-oz.html"/>
    <s v="USA"/>
    <s v="with Foreign and Domestic Components"/>
    <s v="CRC Industries Americas"/>
    <m/>
    <m/>
    <m/>
    <m/>
    <m/>
    <n v="8"/>
    <m/>
    <m/>
    <s v=" "/>
    <n v="0"/>
    <n v="0"/>
    <m/>
    <m/>
    <s v="CAS No. 811-97-2"/>
    <m/>
  </r>
  <r>
    <n v="42"/>
    <m/>
    <d v="2023-03-02T00:00:00"/>
    <m/>
    <x v="2"/>
    <x v="14"/>
    <s v="CRC"/>
    <s v="CRC Duster"/>
    <s v="CRC® FREEZE SPRAY, 10 WT OZ"/>
    <s v="https://www.crcindustries.com/products/freeze-spray-10-wt-oz.html"/>
    <s v="USA"/>
    <s v="with Foreign and Domestic Components"/>
    <s v="CRC Industries Americas"/>
    <m/>
    <m/>
    <m/>
    <m/>
    <m/>
    <n v="10"/>
    <m/>
    <m/>
    <s v=" "/>
    <n v="0"/>
    <n v="0"/>
    <m/>
    <m/>
    <s v="CAS No. 811-97-2"/>
    <m/>
  </r>
  <r>
    <n v="65"/>
    <n v="36"/>
    <d v="2023-03-08T00:00:00"/>
    <s v="Fred Meyer"/>
    <x v="3"/>
    <x v="15"/>
    <s v="Digital Innovations"/>
    <s v="Digital Innovations CleanDr"/>
    <s v="Digital Innovations CleanDr Canned Air Multi-Purpose Duster - 2 pk - Blue/White"/>
    <s v="https://www.fredmeyer.com/p/digital-innovations-cleandr-canned-air-multi-purpose-duster-2-pk-blue-white/0065984630116?fulfillment=SHIP&amp;searchType=default_search"/>
    <s v=" "/>
    <m/>
    <m/>
    <n v="16.989999999999998"/>
    <n v="8.4949999999999992"/>
    <n v="0.84949999999999992"/>
    <n v="2"/>
    <s v="2-pack"/>
    <n v="10"/>
    <m/>
    <n v="0"/>
    <s v=""/>
    <n v="0"/>
    <n v="1"/>
    <m/>
    <s v="None."/>
    <s v="n/a"/>
    <m/>
  </r>
  <r>
    <n v="93"/>
    <n v="10"/>
    <d v="2023-03-09T00:00:00"/>
    <s v="Instacart"/>
    <x v="4"/>
    <x v="16"/>
    <s v="Homebright"/>
    <s v="Homebright"/>
    <s v="Homebright Electronics Air Duster"/>
    <s v="https://www.instacart.com/store/dollar-tree/products/22661180?source_type=cross_retailer_search&amp;source_value=items&amp;search_id=109ed271-ef2a-4709-8c0f-d890f5a8a422&amp;element_load_id=195a2338-06f5-46d3-b93a-241b27d09d92"/>
    <s v=" "/>
    <m/>
    <m/>
    <n v="1.25"/>
    <n v="1.25"/>
    <n v="0.625"/>
    <n v="1"/>
    <s v="Single cannister"/>
    <n v="2"/>
    <m/>
    <n v="0"/>
    <s v=""/>
    <n v="0"/>
    <n v="1"/>
    <m/>
    <s v="None."/>
    <s v="n/a"/>
    <m/>
  </r>
  <r>
    <n v="16"/>
    <n v="1"/>
    <d v="2023-03-03T00:00:00"/>
    <s v="Amazon"/>
    <x v="1"/>
    <x v="17"/>
    <s v="Emzone"/>
    <s v="Emzone Air Duster"/>
    <s v="emzone Air Duster (aerosol), 284 Grams"/>
    <s v="https://www.amazon.com/emzone-Air-Duster-aerosol-Grams/dp/B007Z7OK3Y/ref=sr_1_180?crid=18OPVQQ68ZVOA&amp;keywords=aerosol+duster&amp;qid=1677881374&amp;sprefix=aerosol+duster%2Caps%2C78&amp;sr=8-180"/>
    <s v=" "/>
    <m/>
    <s v="Empack Spraytech Inc. "/>
    <s v="NA"/>
    <s v="-"/>
    <s v="-"/>
    <n v="1"/>
    <s v="Single cannister"/>
    <n v="10"/>
    <m/>
    <n v="0"/>
    <m/>
    <n v="0"/>
    <n v="1"/>
    <m/>
    <s v="None."/>
    <s v="n/a"/>
    <m/>
  </r>
  <r>
    <n v="55"/>
    <m/>
    <d v="2023-03-02T00:00:00"/>
    <m/>
    <x v="2"/>
    <x v="17"/>
    <s v="Emzone"/>
    <s v="Emzone Air Duster"/>
    <s v="Emzone Mini Air Duster 100 g 2-pack"/>
    <s v="n/a"/>
    <s v="n/a"/>
    <s v="sent email request to mfg, 3/21/23"/>
    <s v="Empack Spraytech Inc. "/>
    <m/>
    <m/>
    <m/>
    <m/>
    <m/>
    <n v="3.5"/>
    <m/>
    <m/>
    <s v=" "/>
    <n v="0"/>
    <n v="0"/>
    <m/>
    <m/>
    <m/>
    <m/>
  </r>
  <r>
    <n v="56"/>
    <m/>
    <d v="2023-03-02T00:00:00"/>
    <m/>
    <x v="2"/>
    <x v="17"/>
    <s v="Emzone"/>
    <s v="Emzone Air Duster"/>
    <s v="Emzone Air Duster 284 g"/>
    <s v="n/a"/>
    <s v="n/a"/>
    <s v="sent email request to mfg, 3/21/23"/>
    <s v="Empack Spraytech Inc. "/>
    <m/>
    <m/>
    <m/>
    <m/>
    <m/>
    <n v="10"/>
    <m/>
    <m/>
    <s v=" "/>
    <n v="0"/>
    <n v="0"/>
    <m/>
    <m/>
    <m/>
    <m/>
  </r>
  <r>
    <n v="1"/>
    <n v="18"/>
    <d v="2023-03-09T00:00:00"/>
    <s v="Ace Hardware Corp"/>
    <x v="3"/>
    <x v="18"/>
    <s v="Falcon"/>
    <s v="Falcon Dust-Off"/>
    <s v="Dust-Off 152a Compressed Gas Duster 10 oz"/>
    <s v="https://www.acehardware.com/departments/home-and-decor/cleaning-and-disinfectants/canned-air/3662640"/>
    <s v="USA"/>
    <m/>
    <s v="Falcon Safety Products, Inc. "/>
    <n v="12.99"/>
    <n v="6.4950000000000001"/>
    <n v="0.64949999999999997"/>
    <n v="2"/>
    <s v="2-pack"/>
    <n v="10"/>
    <m/>
    <n v="1"/>
    <s v="Contains a bitterant to help discourage inhalant abuse"/>
    <n v="1"/>
    <n v="0"/>
    <m/>
    <s v="None."/>
    <s v="CAS No. 75-37-6"/>
    <m/>
  </r>
  <r>
    <n v="5"/>
    <s v="#"/>
    <d v="2023-04-07T00:00:00"/>
    <s v="Adorama"/>
    <x v="1"/>
    <x v="18"/>
    <s v="Falcon"/>
    <s v="Falcon Dust-Off"/>
    <s v="Falcon Dust-Off Gaming Gear 10oz 152a Compressed Gas Duster Spray Can"/>
    <s v="https://www.adorama.com/cpdofg1052.html"/>
    <s v="USA"/>
    <m/>
    <s v="Falcon Safety Products, Inc. "/>
    <n v="15.99"/>
    <n v="15.99"/>
    <n v="1.599"/>
    <n v="1"/>
    <s v="Single canister"/>
    <n v="10"/>
    <s v="closeout sale"/>
    <n v="1"/>
    <s v="Contains a bitterant to help discourage inhalant abuse"/>
    <n v="1"/>
    <n v="1"/>
    <m/>
    <s v="None."/>
    <m/>
    <m/>
  </r>
  <r>
    <n v="17"/>
    <n v="1"/>
    <d v="2023-03-03T00:00:00"/>
    <s v="Amazon"/>
    <x v="1"/>
    <x v="18"/>
    <s v="Falcon"/>
    <s v="Falcon Dust-Off"/>
    <s v="Falcon Dust, Off Compressed Gas (152a) Disposable Cleaning Duster, 1, Count, 3.5 oz Can (DPSJB),Black"/>
    <s v="https://www.amazon.com/Falcon-Compressed-Disposable-Cleaning-DPSJB/dp/B0000AE67M/ref=sr_1_1?crid=TXZG6EJRA04N&amp;keywords=canned+air+duster&amp;qid=1677858291&amp;sprefix=canned+air+duster%2Caps%2C80&amp;sr=8-1"/>
    <s v="USA"/>
    <m/>
    <s v="Falcon Safety Products, Inc. "/>
    <n v="7.39"/>
    <n v="7.39"/>
    <n v="2.1114285714285712"/>
    <n v="1"/>
    <s v="Single cannister"/>
    <n v="3.5"/>
    <s v="Subscribe and save up to 5% on future deliveries"/>
    <n v="1"/>
    <s v="100% Ozone safe Bitterant added to help discourage inhalant abuse"/>
    <n v="1"/>
    <n v="0"/>
    <m/>
    <s v="None."/>
    <s v="CAS No. 75-37-6"/>
    <m/>
  </r>
  <r>
    <n v="18"/>
    <n v="1"/>
    <d v="2023-03-03T00:00:00"/>
    <s v="Amazon"/>
    <x v="1"/>
    <x v="18"/>
    <s v="Falcon"/>
    <s v="Falcon Dust-Off"/>
    <s v="Dust-Off Disposable Compressed Gas Duster, 10 oz Cans, 6 Pack"/>
    <s v="https://www.amazon.com/Dust-Off-Disposable-Compressed-Duster-Cans/dp/B01M2D8N1F/ref=sr_1_2?crid=TXZG6EJRA04N&amp;keywords=canned+air+duster&amp;qid=1677859388&amp;sprefix=canned+air+duster%2Caps%2C80&amp;sr=8-2"/>
    <s v="USA"/>
    <m/>
    <s v="Falcon Safety Products, Inc. "/>
    <n v="32.9"/>
    <n v="5.4833333333333334"/>
    <n v="0.54833333333333334"/>
    <n v="6"/>
    <s v="6-pack"/>
    <n v="10"/>
    <s v="Save up to 8% with business pricing. Sign up for free Amazon Business account"/>
    <n v="1"/>
    <m/>
    <n v="0"/>
    <n v="0"/>
    <m/>
    <s v="None."/>
    <s v="CAS No. 75-37-6"/>
    <m/>
  </r>
  <r>
    <n v="19"/>
    <n v="1"/>
    <d v="2023-03-03T00:00:00"/>
    <s v="Amazon"/>
    <x v="1"/>
    <x v="18"/>
    <s v="Falcon"/>
    <s v="Falcon Dust-Off"/>
    <s v="Dust-Off Disposable Compressed Gas Duster, 10 oz - Pack of 2"/>
    <s v="https://www.amazon.com/Dust-Off-Disposable-Compressed-Gas-Duster/dp/B073TQ26JX/ref=sr_1_5?crid=26N17J3N6HFHD&amp;keywords=CANNED+AIR+DUSTER&amp;qid=1677862016&amp;sprefix=canned+air+duster%2Caps%2C88&amp;sr=8-5"/>
    <s v="USA"/>
    <m/>
    <s v="Falcon Safety Products, Inc. "/>
    <n v="12.52"/>
    <n v="6.26"/>
    <n v="0.626"/>
    <n v="2"/>
    <s v="2-pack"/>
    <n v="10"/>
    <m/>
    <n v="1"/>
    <s v="100% ozone safe, contains no cfcs, huffs, propane or butane"/>
    <n v="1"/>
    <n v="0"/>
    <m/>
    <s v="None."/>
    <s v="CAS No. 75-37-6"/>
    <m/>
  </r>
  <r>
    <n v="20"/>
    <n v="1"/>
    <d v="2023-03-03T00:00:00"/>
    <s v="Amazon"/>
    <x v="1"/>
    <x v="18"/>
    <s v="Falcon"/>
    <s v="Falcon Dust-Off"/>
    <s v="Falcon Compressed Gas (152a) Disposable Cleaning Duster 3 Count, 10 oz. Can (DPSXL3)"/>
    <s v="https://www.amazon.com/Falcon-Compressed-Disposable-Cleaning-DPSXL3/dp/B002RUBHOY/ref=sr_1_4?crid=26N17J3N6HFHD&amp;keywords=CANNED+AIR+DUSTER&amp;qid=1677862383&amp;sprefix=canned+air+duster%2Caps%2C88&amp;sr=8-4"/>
    <s v="USA"/>
    <m/>
    <s v="Falcon Safety Products, Inc. "/>
    <n v="22.78"/>
    <n v="7.5933333333333337"/>
    <n v="0.75933333333333342"/>
    <n v="3"/>
    <s v="3-pack"/>
    <n v="10"/>
    <m/>
    <n v="1"/>
    <s v="100% Ozone safe Bitterant added to help discourage inhalant abuse"/>
    <n v="1"/>
    <n v="0"/>
    <m/>
    <s v="None."/>
    <s v="CAS No. 75-37-6"/>
    <m/>
  </r>
  <r>
    <n v="21"/>
    <n v="1"/>
    <d v="2023-03-03T00:00:00"/>
    <s v="Amazon"/>
    <x v="1"/>
    <x v="18"/>
    <s v="Falcon"/>
    <s v="Falcon Dust-Off"/>
    <s v="Dust-Off DPSXLRCP Disposable Duster, 10 oz."/>
    <s v="https://www.amazon.com/Dust-Off-DPSXLRCP-Disposable-Duster-oz/dp/B002VKT6RU/ref=sr_1_20?crid=26N17J3N6HFHD&amp;keywords=CANNED+AIR+DUSTER&amp;qid=1677866789&amp;sprefix=canned+air+duster%2Caps%2C88&amp;sr=8-20"/>
    <s v="USA"/>
    <m/>
    <s v="Falcon Safety Products, Inc. "/>
    <n v="54.09"/>
    <n v="4.5075000000000003"/>
    <n v="0.45075000000000004"/>
    <n v="12"/>
    <s v="12-pack"/>
    <n v="10"/>
    <m/>
    <n v="1"/>
    <s v="Contains a bitterant to help discourage inhalant abuse."/>
    <n v="1"/>
    <n v="0"/>
    <m/>
    <s v="Legal Disclaimer_x000a_This product contains chemicals known to the State of California to cause cancer and birth defects or other reproductive harm."/>
    <s v="CAS No. 75-37-6"/>
    <m/>
  </r>
  <r>
    <n v="22"/>
    <n v="1"/>
    <d v="2023-03-03T00:00:00"/>
    <s v="Amazon"/>
    <x v="1"/>
    <x v="18"/>
    <s v="Falcon"/>
    <s v="Falcon Dust-Off"/>
    <s v="Dust-Off Disposable Compressed Gas Duster, 10 oz Cans, 2 Pack"/>
    <s v="https://www.amazon.com/Dust-Off-Disposable-Compressed-Duster-Cans/dp/B00FZYT278/ref=sr_1_22?crid=26N17J3N6HFHD&amp;keywords=CANNED+AIR+DUSTER&amp;qid=1677866789&amp;sprefix=canned+air+duster%2Caps%2C88&amp;sr=8-22"/>
    <s v="USA"/>
    <m/>
    <s v="Falcon Safety Products, Inc. "/>
    <n v="12.04"/>
    <n v="6.02"/>
    <n v="0.60199999999999998"/>
    <n v="2"/>
    <s v="2-pack"/>
    <n v="10"/>
    <m/>
    <n v="1"/>
    <s v="Contains a bitterant to help discourage inhalant abuse."/>
    <n v="1"/>
    <n v="0"/>
    <m/>
    <s v="None."/>
    <s v="CAS No. 75-37-6"/>
    <m/>
  </r>
  <r>
    <n v="23"/>
    <n v="1"/>
    <d v="2023-03-03T00:00:00"/>
    <s v="Amazon"/>
    <x v="1"/>
    <x v="18"/>
    <s v="Falcon"/>
    <s v="Falcon Dust-Off"/>
    <s v="Falcon Dust-Off Compressed Gas Duster for Electronics Devices, 12 oz Cans Last Extra Long, 6 Packs"/>
    <s v="https://www.amazon.com/Falcon-Dust-Off-Compressed-Electronics-Devices/dp/B073TPQ6BL/ref=sr_1_25?crid=26N17J3N6HFHD&amp;keywords=CANNED+AIR+DUSTER&amp;qid=1677866789&amp;sprefix=canned+air+duster%2Caps%2C88&amp;sr=8-25"/>
    <s v="USA"/>
    <m/>
    <s v="Falcon Safety Products, Inc. "/>
    <n v="42.99"/>
    <n v="7.165"/>
    <n v="0.5970833333333333"/>
    <n v="6"/>
    <s v="6-pack"/>
    <n v="12"/>
    <m/>
    <n v="1"/>
    <s v="Contains a bitterant to help discourage inhalant abuse."/>
    <n v="1"/>
    <n v="0"/>
    <m/>
    <s v="None."/>
    <s v="CAS No. 75-37-6"/>
    <m/>
  </r>
  <r>
    <n v="24"/>
    <n v="1"/>
    <d v="2023-03-03T00:00:00"/>
    <s v="Amazon"/>
    <x v="1"/>
    <x v="18"/>
    <s v="Falcon"/>
    <s v="Falcon Dust-Off"/>
    <s v="Dust-Off Falcon Professional Electronics Compressed Air Duster, 12 oz, 3 Pack, Model:246143"/>
    <s v="https://www.amazon.com/Dust-Off-Falcon-Professional-Electronics-Compressed/dp/B009XCK6PK/ref=sr_1_55?crid=26N17J3N6HFHD&amp;keywords=CANNED+AIR+DUSTER&amp;qid=1677872758&amp;sprefix=canned+air+duster%2Caps%2C88&amp;sr=8-55"/>
    <s v="USA"/>
    <m/>
    <s v="Falcon Safety Products, Inc. "/>
    <n v="26.09"/>
    <n v="8.6966666666666672"/>
    <n v="0.72472222222222227"/>
    <n v="3"/>
    <s v="3-pack"/>
    <n v="12"/>
    <m/>
    <n v="0"/>
    <m/>
    <n v="0"/>
    <m/>
    <m/>
    <s v="None."/>
    <s v="CAS No. 75-37-6"/>
    <m/>
  </r>
  <r>
    <n v="57"/>
    <n v="25"/>
    <d v="2023-03-09T00:00:00"/>
    <s v="BJ's"/>
    <x v="3"/>
    <x v="18"/>
    <s v="Falcon"/>
    <s v="Falcon Dust-Off"/>
    <s v="Dust-Off Duster Compressed Gas Instant Dust Remover, 4 pk./10 oz."/>
    <s v="https://www.bjs.com/product/dust-off-duster-compressed-gas-instant-dust-remover-4-pk10-oz/3000000000000950086"/>
    <s v="USA"/>
    <m/>
    <s v="Falcon Safety Products, Inc. "/>
    <n v="14.99"/>
    <n v="3.7475000000000001"/>
    <n v="0.37475000000000003"/>
    <n v="4"/>
    <s v="4-pack"/>
    <n v="10"/>
    <m/>
    <n v="1"/>
    <s v="Contains a bitterant to help discourage inhalant abuse"/>
    <n v="1"/>
    <n v="0"/>
    <m/>
    <s v="None."/>
    <s v="CAS No. 75-37-6"/>
    <m/>
  </r>
  <r>
    <n v="58"/>
    <n v="25"/>
    <d v="2023-03-09T00:00:00"/>
    <s v="BJ's"/>
    <x v="3"/>
    <x v="18"/>
    <s v="Falcon"/>
    <s v="Falcon Dust-Off"/>
    <s v="Dust-Off Compressed Gas Duster, 10 oz."/>
    <s v="https://www.bjs.com/product/dust-off-compressed-gas-duster-10-oz/3000000000003244303"/>
    <s v="USA"/>
    <m/>
    <s v="Falcon Safety Products, Inc. "/>
    <n v="19.98"/>
    <n v="1.665"/>
    <n v="0.16650000000000001"/>
    <n v="12"/>
    <s v="12-pack"/>
    <n v="10"/>
    <s v="Clearance"/>
    <n v="1"/>
    <s v="bitterant to help discourage inhalant abuse."/>
    <n v="1"/>
    <n v="0"/>
    <m/>
    <s v="None."/>
    <s v="CAS No. 75-37-6"/>
    <m/>
  </r>
  <r>
    <n v="61"/>
    <n v="31"/>
    <d v="2023-03-16T00:00:00"/>
    <s v="CVS"/>
    <x v="3"/>
    <x v="18"/>
    <s v="Falcon"/>
    <s v="Falcon Dust-Off"/>
    <s v="Dust Off The Original Compressed Gas Duster Xl"/>
    <s v="https://www.cvs.com/shop/dust-off-the-original-compressed-gas-duster-xl-prodid-380709"/>
    <s v="USA"/>
    <m/>
    <s v="Falcon Safety Products, Inc. "/>
    <n v="9.7899999999999991"/>
    <n v="9.7899999999999991"/>
    <n v="1.3985714285714284"/>
    <n v="1"/>
    <s v="Single cannister"/>
    <n v="7"/>
    <m/>
    <n v="1"/>
    <s v="Inhalant abuse deterrent formulation"/>
    <n v="1"/>
    <n v="1"/>
    <m/>
    <s v="Contents under pressure. Keep out of reach of children. Use as intended, this product poses no health hazards. Intentional misuse or abuse of this product poses serious health hazards and can be fatal. Keep out of reach of children. The intentional misuse by deliberately inhaling contents may be fatal. Use in well-ventilated area.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physician if such contact occurs. Store in cool place. Do not leave in direct sunlight, enclosed vehicle, or expose to temperatures above 120 degrees F (49 degrees C), as overheating could cause can to burst. Do not pierce or burn, even after use. Contains difluoroethane. CAS No. 75-37-6. First Aid: Medical Emergencies call: 911, physician, or 1-800-498-7192. Inhalation: Immediately move to fresh air. Eyes: Immediately flush with water. Skin: Immediately wash with warm water. Treat for frostbite if necessary. Inhalant Abuse Public Safety Announcement: This product contains a bittering agent to help discourage inhalant abuse. The misuse and abuse of this product by deliberately concentrating and inhaling the chemical contents presents a serious health hazard and can result in fatality. Please use this product as it was intended and responsibly."/>
    <s v="CAS No. 75-37-6"/>
    <m/>
  </r>
  <r>
    <n v="67"/>
    <n v="5"/>
    <d v="2023-03-08T00:00:00"/>
    <s v="Grainger"/>
    <x v="1"/>
    <x v="18"/>
    <s v="Falcon"/>
    <s v="Falcon Dust-Off"/>
    <s v="DUST-OFF Aerosol Duster: 10 oz Net Wt, 2 PK"/>
    <s v="https://www.grainger.com/product/DUST-OFF-Aerosol-Duster-10-oz-Net-Wt-40KJ50"/>
    <s v="USA"/>
    <m/>
    <s v="Falcon Safety Products, Inc. "/>
    <n v="17.27"/>
    <n v="8.6349999999999998"/>
    <n v="0.86349999999999993"/>
    <n v="2"/>
    <s v="2-pack"/>
    <n v="10"/>
    <m/>
    <n v="0"/>
    <s v=""/>
    <n v="0"/>
    <n v="0"/>
    <m/>
    <s v="None."/>
    <s v="CAS No. 75-37-6"/>
    <m/>
  </r>
  <r>
    <n v="68"/>
    <n v="5"/>
    <d v="2023-03-08T00:00:00"/>
    <s v="Grainger"/>
    <x v="1"/>
    <x v="18"/>
    <s v="Falcon"/>
    <s v="Falcon Dust-Off"/>
    <s v="DUST-OFF Aerosol Duster: 17 oz Size, 17 oz Net Wt, 2 PK"/>
    <s v="https://www.grainger.com/product/DUST-OFF-Aerosol-Duster-17-oz-Size-40KJ51"/>
    <s v="USA"/>
    <m/>
    <s v="Falcon Safety Products, Inc. "/>
    <n v="33.43"/>
    <n v="16.715"/>
    <n v="0.9832352941176471"/>
    <n v="2"/>
    <s v="2-pack"/>
    <n v="17"/>
    <m/>
    <n v="0"/>
    <s v=""/>
    <n v="0"/>
    <n v="0"/>
    <m/>
    <s v="None."/>
    <s v="CAS No. 75-37-6"/>
    <m/>
  </r>
  <r>
    <n v="69"/>
    <n v="5"/>
    <d v="2023-03-08T00:00:00"/>
    <s v="Grainger"/>
    <x v="1"/>
    <x v="18"/>
    <s v="Falcon"/>
    <s v="Falcon Dust-Off"/>
    <s v="DUST-OFF Aerosol Duster: 10 oz Size, 10 oz Net Wt"/>
    <s v="https://www.grainger.com/product/DUST-OFF-Aerosol-Duster-10-oz-Size-40KJ49"/>
    <s v="USA"/>
    <m/>
    <s v="Falcon Safety Products, Inc. "/>
    <n v="11.44"/>
    <n v="11.44"/>
    <n v="1.1439999999999999"/>
    <n v="1"/>
    <s v="Single cannister"/>
    <n v="10"/>
    <m/>
    <n v="0"/>
    <s v=""/>
    <n v="0"/>
    <n v="0"/>
    <m/>
    <s v="None."/>
    <s v="CAS No. 75-37-6"/>
    <m/>
  </r>
  <r>
    <n v="70"/>
    <n v="5"/>
    <d v="2023-03-08T00:00:00"/>
    <s v="Grainger"/>
    <x v="1"/>
    <x v="18"/>
    <s v="Falcon"/>
    <s v="Falcon Dust-Off"/>
    <s v="DUST-OFF Aerosol Duster: 17 oz Net Wt"/>
    <s v="https://www.grainger.com/product/DUST-OFF-Aerosol-Duster-17-oz-Net-Wt-40KJ48"/>
    <s v="USA"/>
    <m/>
    <s v="Falcon Safety Products, Inc. "/>
    <n v="16.78"/>
    <n v="16.78"/>
    <n v="0.98705882352941188"/>
    <n v="1"/>
    <s v="Single cannister"/>
    <n v="17"/>
    <m/>
    <n v="0"/>
    <s v=""/>
    <n v="0"/>
    <n v="0"/>
    <m/>
    <s v="None."/>
    <s v="CAS No. 75-37-6"/>
    <m/>
  </r>
  <r>
    <n v="86"/>
    <n v="11"/>
    <d v="2023-03-16T00:00:00"/>
    <s v="Home Depot"/>
    <x v="3"/>
    <x v="18"/>
    <s v="Falcon"/>
    <s v="Falcon Dust-Off"/>
    <s v="DUST OFF_x000a__x000a_10 oz. Disposable Compressed Gas Duster (2-pack)"/>
    <s v="https://www.homedepot.com/p/DUST-OFF-10-oz-Disposable-Compressed-Gas-Duster-2-pack-DSXLP/302832926"/>
    <s v="USA"/>
    <m/>
    <s v="Falcon Safety Products, Inc. "/>
    <n v="14.11"/>
    <n v="7.0549999999999997"/>
    <n v="0.70550000000000002"/>
    <n v="2"/>
    <s v="2-pack"/>
    <n v="10"/>
    <m/>
    <n v="1"/>
    <s v="Contains a bitterant to help discourage inhalant abuse"/>
    <n v="1"/>
    <n v="0"/>
    <m/>
    <s v="None."/>
    <s v="CAS No. 75-37-6"/>
    <m/>
  </r>
  <r>
    <n v="87"/>
    <n v="11"/>
    <d v="2023-03-16T00:00:00"/>
    <s v="Home Depot"/>
    <x v="3"/>
    <x v="18"/>
    <s v="Falcon"/>
    <s v="Falcon Dust-Off"/>
    <s v="7 oz. Disposable Duster (1-Pack, 6-Count)"/>
    <s v="https://www.homedepot.com/p/7-oz-Disposable-Duster-1-Pack-6-Count-DPSM6/320542701"/>
    <s v="USA"/>
    <m/>
    <s v="Falcon Safety Products, Inc. "/>
    <n v="27.81"/>
    <n v="4.6349999999999998"/>
    <n v="0.66214285714285714"/>
    <n v="6"/>
    <s v="6-pack"/>
    <n v="7"/>
    <m/>
    <n v="1"/>
    <s v="Contains a bitterant to help discourage inhalant abuse. "/>
    <n v="1"/>
    <n v="0"/>
    <m/>
    <s v="None."/>
    <s v="CAS No. 75-37-6"/>
    <m/>
  </r>
  <r>
    <n v="108"/>
    <n v="33"/>
    <d v="2023-03-07T00:00:00"/>
    <s v="Meijer"/>
    <x v="3"/>
    <x v="18"/>
    <s v="Falcon"/>
    <s v="Falcon Dust-Off"/>
    <s v="Falcon Dust-Off Compressed-Gas Duster - 10 Oz."/>
    <s v="https://www.meijer.com/shopping/product/falcon-dust-off-compressed-gas-duster-10-oz-/8621611841.html"/>
    <s v="USA"/>
    <m/>
    <s v="Falcon Safety Products, Inc. "/>
    <n v="8.99"/>
    <n v="8.99"/>
    <n v="0.89900000000000002"/>
    <n v="1"/>
    <s v="Single cannister"/>
    <n v="10"/>
    <m/>
    <n v="1"/>
    <s v="contains a bitterant to discourage inhalant abuse."/>
    <n v="1"/>
    <m/>
    <m/>
    <s v="None."/>
    <s v="CAS No. 75-37-6"/>
    <m/>
  </r>
  <r>
    <n v="109"/>
    <n v="33"/>
    <d v="2023-03-07T00:00:00"/>
    <s v="Meijer"/>
    <x v="3"/>
    <x v="18"/>
    <s v="Falcon"/>
    <s v="Falcon Dust-Off"/>
    <s v="Falcon Dust-Off aerosol compressed gas (152a) disposable cleaning duster, 3-count 10 oz can"/>
    <s v="https://www.meijer.com/shopping/product/falcon-dust-off-aerosol-compressed-gas-152a-disposable-cleaning-duster-3-count-10-oz-can/8621611839.html"/>
    <s v="USA"/>
    <m/>
    <s v="Falcon Safety Products, Inc. "/>
    <n v="19.989999999999998"/>
    <n v="6.6633333333333331"/>
    <n v="0.66633333333333333"/>
    <n v="3"/>
    <s v="3-pack"/>
    <n v="10"/>
    <m/>
    <n v="0"/>
    <s v=""/>
    <n v="0"/>
    <m/>
    <m/>
    <s v="None."/>
    <s v="CAS No. 75-37-6"/>
    <m/>
  </r>
  <r>
    <n v="118"/>
    <n v="9"/>
    <d v="2023-03-08T00:00:00"/>
    <s v="Newegg"/>
    <x v="1"/>
    <x v="18"/>
    <s v="Falcon"/>
    <s v="Falcon Dust-Off"/>
    <s v="Falcon DPSJC Disposable Compressed Gas Duster, 3.5 oz Can"/>
    <s v="https://www.newegg.com/falcon-compressed-air-dusters/p/N82E16899996088?Item=N82E16899996088&amp;Description=canned%20air&amp;cm_re=canned_air-_-99-996-088-_-Product&amp;quicklink=true"/>
    <s v="USA"/>
    <m/>
    <s v="Falcon Safety Products, Inc. "/>
    <n v="18.989999999999998"/>
    <n v="18.989999999999998"/>
    <n v="5.4257142857142853"/>
    <n v="1"/>
    <s v="Single cannister"/>
    <n v="3.5"/>
    <m/>
    <n v="1"/>
    <s v="Formula contains a bitterant to discourage inhalant abuse. "/>
    <n v="1"/>
    <n v="0"/>
    <m/>
    <s v="None."/>
    <s v="CAS No. 75-37-6"/>
    <m/>
  </r>
  <r>
    <n v="119"/>
    <n v="9"/>
    <d v="2023-03-08T00:00:00"/>
    <s v="Newegg"/>
    <x v="1"/>
    <x v="18"/>
    <s v="Falcon"/>
    <s v="Falcon Dust-Off"/>
    <s v="Falcon DPSJMB Disposable Compressed Gas Duster, 17oz Can"/>
    <s v="https://www.newegg.com/falcon-compressed-air-dusters/p/N82E16899996089?Item=N82E16899996089&amp;Description=canned%20air&amp;cm_re=canned_air-_-99-996-089-_-Product"/>
    <s v="USA"/>
    <m/>
    <s v="Falcon Safety Products, Inc. "/>
    <n v="16.989999999999998"/>
    <n v="16.989999999999998"/>
    <n v="0.99941176470588222"/>
    <n v="1"/>
    <s v="Single cannister"/>
    <n v="17"/>
    <m/>
    <n v="1"/>
    <s v="Formula contains a bitterant to discourage inhalant abuse. "/>
    <n v="1"/>
    <n v="0"/>
    <m/>
    <s v="None."/>
    <s v="CAS No. 75-37-6"/>
    <m/>
  </r>
  <r>
    <n v="120"/>
    <n v="9"/>
    <d v="2023-04-07T00:00:00"/>
    <s v="Newegg"/>
    <x v="1"/>
    <x v="18"/>
    <s v="Falcon"/>
    <s v="Falcon Dust-Off"/>
    <s v="Falcon DFG1052 Dust-Off Gaming Gear 10 oz duster"/>
    <s v="https://www.neweggbusiness.com/product/product.aspx?item=9b-99-996-016"/>
    <s v="USA"/>
    <m/>
    <s v="Falcon Safety Products, Inc. "/>
    <m/>
    <m/>
    <m/>
    <m/>
    <m/>
    <m/>
    <s v="out of stock"/>
    <n v="1"/>
    <s v="Contains a bitterant to help discourage inhalant abuse"/>
    <n v="1"/>
    <n v="0"/>
    <m/>
    <s v="None."/>
    <m/>
    <m/>
  </r>
  <r>
    <n v="129"/>
    <n v="4"/>
    <d v="2023-03-09T00:00:00"/>
    <s v="Office Max/Depot"/>
    <x v="3"/>
    <x v="18"/>
    <s v="Falcon"/>
    <s v="Falcon Dust-Off"/>
    <s v="Dust-Off Compressed Gas Dusters, 10 Oz, Pack Of 2"/>
    <s v="https://www.officedepot.com/a/products/1388170/Dust-Off-Compressed-Gas-Dusters-10/"/>
    <s v="USA"/>
    <m/>
    <s v="Falcon Safety Products, Inc. "/>
    <n v="35.590000000000003"/>
    <n v="17.795000000000002"/>
    <n v="1.7795000000000001"/>
    <n v="2"/>
    <s v="2-pack"/>
    <n v="10"/>
    <m/>
    <n v="0"/>
    <s v=""/>
    <n v="0"/>
    <n v="0"/>
    <m/>
    <s v="None."/>
    <s v="CAS No. 75-37-6"/>
    <m/>
  </r>
  <r>
    <n v="130"/>
    <n v="4"/>
    <d v="2023-03-09T00:00:00"/>
    <s v="Office Max/Depot"/>
    <x v="3"/>
    <x v="18"/>
    <s v="Falcon"/>
    <s v="Falcon Dust-Off"/>
    <s v="Falcon Safety Dust Off DPSXLRCP Compressed Gas, 10 Oz, Pack Of 12"/>
    <s v="https://www.officedepot.com/a/products/1381978/Falcon-Safety-Dust-Off-DPSXLRCP-Compressed/"/>
    <s v="USA"/>
    <m/>
    <s v="Falcon Safety Products, Inc. "/>
    <n v="84.99"/>
    <n v="7.0824999999999996"/>
    <n v="0.70824999999999994"/>
    <n v="12"/>
    <s v="12-pack"/>
    <n v="10"/>
    <m/>
    <n v="0"/>
    <s v=""/>
    <n v="0"/>
    <n v="0"/>
    <m/>
    <s v="None."/>
    <s v="CAS No. 75-37-6"/>
    <m/>
  </r>
  <r>
    <n v="144"/>
    <n v="26"/>
    <d v="2023-03-07T00:00:00"/>
    <s v="Sam's Club"/>
    <x v="3"/>
    <x v="18"/>
    <s v="Falcon"/>
    <s v="Falcon Dust-Off"/>
    <s v="Falcon Dust-Off Compressed Gas Duster (10oz., 4 Pack)"/>
    <s v="https://www.samsclub.com/p/dust-off-4-pk-4-10-ounce-cans/prod9540095?xid=plp_product_2"/>
    <s v="USA"/>
    <m/>
    <s v="Falcon Safety Products, Inc. "/>
    <n v="14.48"/>
    <n v="3.62"/>
    <n v="0.36199999999999999"/>
    <n v="4"/>
    <s v="4-pack"/>
    <n v="10"/>
    <m/>
    <n v="1"/>
    <s v="contains a bitterant to discourage inhalant abuse"/>
    <n v="1"/>
    <n v="0"/>
    <m/>
    <s v="None."/>
    <s v="CAS No. 75-37-6"/>
    <m/>
  </r>
  <r>
    <n v="145"/>
    <n v="26"/>
    <d v="2023-03-07T00:00:00"/>
    <s v="Sam's Club"/>
    <x v="3"/>
    <x v="18"/>
    <s v="Falcon"/>
    <s v="Falcon Dust-Off"/>
    <s v="Falcon Dust-Off Compressed Gas Duster (10 oz., 12 Pack)"/>
    <s v="https://www.samsclub.com/p/12-10-oz-dusters-falcon-case/prod20071873?xid=plp_product_3"/>
    <s v="USA"/>
    <m/>
    <s v="Falcon Safety Products, Inc. "/>
    <n v="44.98"/>
    <n v="3.7483333333333331"/>
    <n v="0.3748333333333333"/>
    <n v="12"/>
    <s v="12-pack"/>
    <n v="10"/>
    <m/>
    <n v="1"/>
    <s v="contains a bitterant to discourage inhalant abuse"/>
    <n v="1"/>
    <n v="0"/>
    <m/>
    <s v="None."/>
    <s v="CAS No. 75-37-6"/>
    <m/>
  </r>
  <r>
    <n v="146"/>
    <n v="6"/>
    <d v="2023-03-06T00:00:00"/>
    <s v="Staples"/>
    <x v="3"/>
    <x v="18"/>
    <s v="Falcon"/>
    <s v="Falcon Dust-Off"/>
    <s v="Falcon Dust-Off Air Dusters, 10 oz., 3/Pack (DPSXL3)"/>
    <s v="https://www.staples.com/Dust-Off-Dpsxl3-Disposable-Dusters-3-Pk/product_2442530"/>
    <s v="USA"/>
    <m/>
    <s v="Falcon Safety Products, Inc. "/>
    <n v="28.79"/>
    <n v="9.5966666666666658"/>
    <n v="0.95966666666666656"/>
    <n v="3"/>
    <s v="3-pack"/>
    <n v="10"/>
    <m/>
    <n v="1"/>
    <s v="Contains bitterant to help discourage inhalant abuse"/>
    <n v="1"/>
    <n v="1"/>
    <m/>
    <s v="None."/>
    <s v="CAS No. 75-37-6"/>
    <m/>
  </r>
  <r>
    <n v="147"/>
    <n v="6"/>
    <d v="2023-03-06T00:00:00"/>
    <s v="Staples"/>
    <x v="3"/>
    <x v="18"/>
    <s v="Falcon"/>
    <s v="Falcon Dust-Off"/>
    <s v="Falcon Dust-Off Air Duster, 7 oz., 6/Pack (DPSM6)"/>
    <s v="https://www.staples.com/Dust-Off-Duster-7oz-6-Pack/product_356652"/>
    <s v="USA"/>
    <m/>
    <s v="Falcon Safety Products, Inc. "/>
    <n v="36.99"/>
    <n v="6.165"/>
    <n v="0.88071428571428567"/>
    <n v="6"/>
    <s v="6-pack"/>
    <n v="7"/>
    <m/>
    <n v="0"/>
    <m/>
    <n v="0"/>
    <n v="1"/>
    <m/>
    <s v="None."/>
    <s v="CAS No. 75-37-6"/>
    <m/>
  </r>
  <r>
    <n v="148"/>
    <n v="6"/>
    <d v="2023-03-06T00:00:00"/>
    <s v="Staples"/>
    <x v="3"/>
    <x v="18"/>
    <s v="Falcon"/>
    <s v="Falcon Dust-Off"/>
    <s v="Dust-Off Air Dusters, 7 oz., 12/Pack (DPSM12)"/>
    <s v="https://www.staples.com/Dust-Off-Duster-7oz-12-Pack/product_356697"/>
    <s v="USA"/>
    <m/>
    <s v="Falcon Safety Products, Inc. "/>
    <n v="69.09"/>
    <n v="5.7575000000000003"/>
    <n v="0.82250000000000001"/>
    <n v="12"/>
    <s v="12-pack"/>
    <n v="7"/>
    <m/>
    <n v="1"/>
    <m/>
    <n v="0"/>
    <n v="1"/>
    <m/>
    <s v="None."/>
    <s v="CAS No. 75-37-6"/>
    <m/>
  </r>
  <r>
    <n v="149"/>
    <n v="6"/>
    <d v="2023-03-06T00:00:00"/>
    <s v="Staples"/>
    <x v="3"/>
    <x v="18"/>
    <s v="Falcon"/>
    <s v="Falcon Dust-Off"/>
    <s v="Dust-Off Air Duster, 3.5 oz., 1/Pack (DPSJC)"/>
    <s v="https://www.staples.com/Dust-Off-Duster-3-5oz-Single/product_607923"/>
    <s v="USA"/>
    <m/>
    <s v="Falcon Safety Products, Inc. "/>
    <n v="10.59"/>
    <n v="10.59"/>
    <n v="3.0257142857142858"/>
    <n v="1"/>
    <s v="Single cannister"/>
    <n v="3.5"/>
    <m/>
    <n v="1"/>
    <s v="Contains bitterant to discourage inhalant abuse"/>
    <n v="1"/>
    <n v="1"/>
    <m/>
    <s v="None."/>
    <s v="CAS No. 75-37-6"/>
    <m/>
  </r>
  <r>
    <n v="150"/>
    <n v="6"/>
    <d v="2023-03-06T00:00:00"/>
    <s v="Staples"/>
    <x v="3"/>
    <x v="18"/>
    <s v="Falcon"/>
    <s v="Falcon Dust-Off"/>
    <s v="Falcon Dust-Off Non-Flammable Air Duster, 3.5 oz., 1/Pack (DPNJB)"/>
    <s v="https://www.staples.com/Dust-Off-Duster-JR/product_633700"/>
    <s v="USA"/>
    <m/>
    <s v="Falcon Safety Products, Inc. "/>
    <n v="13.19"/>
    <n v="13.19"/>
    <n v="3.7685714285714282"/>
    <n v="1"/>
    <s v="Single cannister"/>
    <n v="3.5"/>
    <m/>
    <n v="1"/>
    <m/>
    <n v="0"/>
    <n v="1"/>
    <m/>
    <s v="None."/>
    <s v="CAS No. 811-97-2"/>
    <m/>
  </r>
  <r>
    <n v="151"/>
    <n v="6"/>
    <d v="2023-03-06T00:00:00"/>
    <s v="Staples"/>
    <x v="3"/>
    <x v="18"/>
    <s v="Falcon"/>
    <s v="Falcon Dust-Off"/>
    <s v="Dust-Off Jumbo Air Duster, 17 oz., 1/Pack (DPSJMB)"/>
    <s v="https://www.staples.com/Dust-Off-Duster-Jumbo-XL/product_650269"/>
    <s v="USA"/>
    <m/>
    <s v="Falcon Safety Products, Inc. "/>
    <n v="29.49"/>
    <n v="29.49"/>
    <n v="1.7347058823529411"/>
    <n v="1"/>
    <s v="Single cannister"/>
    <n v="17"/>
    <m/>
    <n v="1"/>
    <m/>
    <n v="0"/>
    <n v="1"/>
    <m/>
    <s v="None."/>
    <s v="CAS No. 75-37-6"/>
    <m/>
  </r>
  <r>
    <n v="152"/>
    <n v="6"/>
    <d v="2023-03-06T00:00:00"/>
    <s v="Staples"/>
    <x v="3"/>
    <x v="18"/>
    <s v="Falcon"/>
    <s v="Falcon Dust-Off"/>
    <s v="Dust-Off Jumbo Air Duster, 17 oz., 2/Pack (DPSJMB)"/>
    <s v="https://www.staples.com/Dust-Off-Duster-17oz-2-Pack/product_608529"/>
    <s v="USA"/>
    <m/>
    <s v="Falcon Safety Products, Inc. "/>
    <n v="37.99"/>
    <n v="18.995000000000001"/>
    <n v="1.1173529411764707"/>
    <n v="2"/>
    <s v="2-pack"/>
    <n v="17"/>
    <m/>
    <n v="1"/>
    <s v="Contains bitterant to help discourage inhalant abuse"/>
    <n v="1"/>
    <n v="1"/>
    <m/>
    <s v="None."/>
    <s v="CAS No. 75-37-6"/>
    <m/>
  </r>
  <r>
    <n v="153"/>
    <n v="6"/>
    <d v="2023-03-06T00:00:00"/>
    <s v="Staples"/>
    <x v="3"/>
    <x v="18"/>
    <s v="Falcon"/>
    <s v="Falcon Dust-Off"/>
    <s v="FALCON SAFETY® Dust-Off® Electronic Duster, 7 oz."/>
    <s v="https://www.staples.com/FALCON-SAFETY-Dust-Off-Electronic-Duster-7-oz/product_1610024"/>
    <s v="USA"/>
    <m/>
    <s v="Falcon Safety Products, Inc. "/>
    <n v="22.69"/>
    <n v="22.69"/>
    <n v="3.2414285714285715"/>
    <n v="1"/>
    <s v="Single cannister"/>
    <n v="7"/>
    <m/>
    <n v="1"/>
    <s v="Includes a bitterant to discourage inhalant abuse and contains no CFCs, HCFCs, propane or butane for 100 percent ozone-safe use"/>
    <n v="1"/>
    <n v="0"/>
    <m/>
    <s v="None."/>
    <s v="CAS No. 75-37-6"/>
    <m/>
  </r>
  <r>
    <n v="154"/>
    <n v="6"/>
    <d v="2023-04-07T00:00:00"/>
    <s v="Staples"/>
    <x v="3"/>
    <x v="18"/>
    <s v="Falcon"/>
    <s v="Falcon Dust-Off"/>
    <s v="Falcon Dust-Off Gaming Gear Duster"/>
    <m/>
    <s v="USA"/>
    <m/>
    <s v="Falcon Safety Products, Inc. "/>
    <n v="19.989999999999998"/>
    <n v="19.989999999999998"/>
    <n v="1.9989999999999999"/>
    <n v="1"/>
    <s v="Single canister"/>
    <n v="10"/>
    <m/>
    <m/>
    <m/>
    <m/>
    <m/>
    <m/>
    <m/>
    <m/>
    <m/>
  </r>
  <r>
    <n v="159"/>
    <n v="13"/>
    <d v="2023-03-06T00:00:00"/>
    <s v="Target"/>
    <x v="3"/>
    <x v="18"/>
    <s v="Falcon"/>
    <s v="Falcon Dust-Off"/>
    <s v="Dust-Off Disposable Dusters (2 pk)"/>
    <s v="https://www.target.com/p/dust-off-disposable-dusters-2-pk/-/A-88198621#lnk=sametab"/>
    <s v="USA"/>
    <m/>
    <s v="Falcon Safety Products, Inc. "/>
    <n v="17.989999999999998"/>
    <n v="8.9949999999999992"/>
    <n v="0.89949999999999997"/>
    <n v="2"/>
    <s v="2-pack"/>
    <n v="10"/>
    <m/>
    <n v="1"/>
    <s v="Contains a bitterant to help discourage inhalant abuse"/>
    <n v="1"/>
    <n v="0"/>
    <m/>
    <s v="None."/>
    <s v="CAS No. 75-37-6"/>
    <m/>
  </r>
  <r>
    <n v="166"/>
    <n v="2"/>
    <d v="2023-02-15T00:00:00"/>
    <s v="Walmart"/>
    <x v="3"/>
    <x v="18"/>
    <s v="Falcon"/>
    <s v="Falcon Dust-Off"/>
    <s v="Dust-Off® RET10522 Compressed Gas Duster, 2 Pack"/>
    <s v="Dust-Off® RET10522 Compressed Gas Duster, 2 Pack - Walmart.com"/>
    <s v="USA"/>
    <m/>
    <s v="Falcon Safety Products, Inc. "/>
    <n v="8.8800000000000008"/>
    <n v="4.4400000000000004"/>
    <n v="0.44400000000000006"/>
    <n v="2"/>
    <s v="2-pack"/>
    <n v="10"/>
    <m/>
    <n v="1"/>
    <s v="Contains a bittering substance to help discourage inhalant abuse"/>
    <n v="1"/>
    <n v="1"/>
    <m/>
    <s v="WARNING: This product can expose you to chemicals, which are known to the State of California to cause cancer and birth defects or other reproductive harm.  For more information go to www.P65Warnings.ca.gov"/>
    <s v="CAS No. 75-37-6"/>
    <m/>
  </r>
  <r>
    <n v="167"/>
    <n v="2"/>
    <d v="2023-02-15T00:00:00"/>
    <s v="Walmart"/>
    <x v="3"/>
    <x v="18"/>
    <s v="Falcon"/>
    <s v="Falcon Dust-Off"/>
    <s v="Dust-Off 12 pk Compressed Air Computer TV Gas Cans Duster 10 oz Keyboard Laptop"/>
    <s v="Dust-Off 12 pk Compressed Air Computer TV Gas Cans Duster 10 oz Keyboard Laptop - Walmart.com"/>
    <s v="USA"/>
    <m/>
    <s v="Falcon Safety Products, Inc. "/>
    <n v="59.95"/>
    <n v="4.9958333333333336"/>
    <n v="0.49958333333333338"/>
    <n v="12"/>
    <s v="12-pack"/>
    <n v="10"/>
    <m/>
    <n v="0"/>
    <m/>
    <n v="0"/>
    <n v="1"/>
    <m/>
    <s v="None."/>
    <s v="CAS No. 75-37-6"/>
    <m/>
  </r>
  <r>
    <n v="168"/>
    <n v="2"/>
    <d v="2023-03-06T00:00:00"/>
    <s v="Walmart"/>
    <x v="3"/>
    <x v="18"/>
    <s v="Falcon"/>
    <s v="Falcon Dust-Off"/>
    <s v="Dust-Off® RET10522 Compressed Gas Duster, 2 Pack"/>
    <s v="https://www.walmart.com/ip/Dust-Off-RET10522-Compressed-Gas-Duster-2-Pack/176165691?athbdg=L1102"/>
    <s v="USA"/>
    <m/>
    <s v="Falcon Safety Products, Inc. "/>
    <n v="8.8800000000000008"/>
    <n v="4.4400000000000004"/>
    <n v="0.44400000000000006"/>
    <n v="2"/>
    <s v="2-pack"/>
    <n v="10"/>
    <s v="on-line price, regularly $26.89"/>
    <n v="1"/>
    <s v="Contains a bittering substance to help discourage inhalant abuse"/>
    <n v="1"/>
    <n v="1"/>
    <m/>
    <s v="WARNING: This product can expose you to chemicals, which are known to the State of California to cause cancer and birth defects or other reproductive harm.  For more information go to www.P65Warnings.ca.gov"/>
    <s v="CAS No. 75-37-6"/>
    <m/>
  </r>
  <r>
    <n v="169"/>
    <n v="2"/>
    <d v="2023-03-06T00:00:00"/>
    <s v="Walmart"/>
    <x v="3"/>
    <x v="18"/>
    <s v="Falcon"/>
    <s v="Falcon Dust-Off"/>
    <s v="Dt OFF Compressed Gas Dter, 10 Ounces"/>
    <s v="https://www.walmart.com/ip/Dt-OFF-Compressed-Gas-Dter-10-Ounces/15079082"/>
    <s v="USA"/>
    <m/>
    <s v="Falcon Safety Products, Inc. "/>
    <n v="9.7899999999999991"/>
    <n v="9.7899999999999991"/>
    <n v="0.97899999999999987"/>
    <n v="1"/>
    <s v="Single cannister"/>
    <n v="10"/>
    <m/>
    <n v="1"/>
    <s v="Dt-Off gas dter contains a bitterant to discourage inhalant abe"/>
    <n v="1"/>
    <n v="0"/>
    <m/>
    <s v="None."/>
    <s v="CAS No. 75-37-6"/>
    <m/>
  </r>
  <r>
    <n v="170"/>
    <n v="2"/>
    <d v="2023-03-06T00:00:00"/>
    <s v="Walmart"/>
    <x v="3"/>
    <x v="18"/>
    <s v="Falcon"/>
    <s v="Falcon Dust-Off"/>
    <s v="Dust Off Compressed Gas Duster, 10 Ounces, Pack of 2"/>
    <s v="https://www.walmart.com/ip/Dust-Off-Compressed-Gas-Duster-10-Ounces-Pack-of-2/26084447?athbdg=L1600"/>
    <s v="USA"/>
    <m/>
    <s v="Falcon Safety Products, Inc. "/>
    <n v="16.96"/>
    <n v="8.48"/>
    <n v="0.84800000000000009"/>
    <n v="2"/>
    <s v="2-pack"/>
    <n v="10"/>
    <m/>
    <n v="1"/>
    <s v="Contains a bitterant to help discourage inhalant abuse"/>
    <n v="1"/>
    <n v="0"/>
    <m/>
    <s v="WARNING: This product can expose you to chemicals, such as Diisononyl phthalate or others listed on the product, which are known to the State of California to cause cancer and birth defects or other reproductive harm. For more information go to www.P65Warnings.ca.gov,small_parts"/>
    <s v="CAS No. 75-37-6"/>
    <m/>
  </r>
  <r>
    <n v="171"/>
    <n v="2"/>
    <d v="2023-03-06T00:00:00"/>
    <s v="Walmart"/>
    <x v="3"/>
    <x v="18"/>
    <s v="Falcon"/>
    <s v="Falcon Dust-Off"/>
    <s v="Dust-Off Disposable Electronics Duster, 10 oz, 4 Pack"/>
    <s v="https://www.walmart.com/ip/Dust-Off-Disposable-Electronics-Duster-10-oz-4-Pack/622056690"/>
    <s v="USA"/>
    <m/>
    <s v="Falcon Safety Products, Inc. "/>
    <n v="28.73"/>
    <n v="7.1825000000000001"/>
    <n v="0.71825000000000006"/>
    <n v="4"/>
    <s v="4-pack"/>
    <n v="10"/>
    <m/>
    <n v="1"/>
    <s v="contains a bitterant to discourage inhalant abuse"/>
    <n v="1"/>
    <n v="0"/>
    <m/>
    <s v="WARNING: This product can expose you to chemicals, such as Diisononyl phthalate or others listed on the product, which are known to the State of California to cause cancer and birth defects or other reproductive harm. For more information go to www.P65Warnings.ca.gov,small_parts"/>
    <s v="CAS No. 75-37-6"/>
    <m/>
  </r>
  <r>
    <n v="172"/>
    <n v="2"/>
    <d v="2023-03-06T00:00:00"/>
    <s v="Walmart"/>
    <x v="3"/>
    <x v="18"/>
    <s v="Falcon"/>
    <s v="Falcon Dust-Off"/>
    <s v="Dust-Off Disposable Dusters (3 Pack)"/>
    <s v="https://www.walmart.com/ip/Dust-Off-Disposable-Dusters-3-Pack/25596750?athbdg=L1600"/>
    <s v="USA"/>
    <m/>
    <s v="Falcon Safety Products, Inc. "/>
    <n v="24.99"/>
    <n v="8.33"/>
    <n v="0.83299999999999996"/>
    <n v="3"/>
    <s v="3-pack"/>
    <n v="10"/>
    <m/>
    <n v="1"/>
    <s v="Contains a bitterant to help discourage inhalant abuse"/>
    <n v="1"/>
    <n v="0"/>
    <m/>
    <s v="None."/>
    <s v="CAS No. 75-37-6"/>
    <m/>
  </r>
  <r>
    <n v="173"/>
    <n v="2"/>
    <d v="2023-03-06T00:00:00"/>
    <s v="Walmart"/>
    <x v="3"/>
    <x v="18"/>
    <s v="Falcon"/>
    <s v="Falcon Dust-Off"/>
    <s v="Dust-Off Compressed Gas Duster, Pack of 6"/>
    <s v="https://www.walmart.com/ip/Dust-Off-Compressed-Gas-Duster-Pack-of-6/148314349"/>
    <s v="USA"/>
    <m/>
    <s v="Falcon Safety Products, Inc. "/>
    <n v="35.99"/>
    <n v="5.998333333333334"/>
    <n v="0.59983333333333344"/>
    <n v="6"/>
    <s v="6-pack"/>
    <n v="10"/>
    <m/>
    <n v="0"/>
    <m/>
    <n v="0"/>
    <n v="1"/>
    <m/>
    <s v="None."/>
    <s v="CAS No. 75-37-6"/>
    <m/>
  </r>
  <r>
    <n v="174"/>
    <n v="2"/>
    <d v="2023-03-06T00:00:00"/>
    <s v="Walmart"/>
    <x v="3"/>
    <x v="18"/>
    <s v="Falcon"/>
    <s v="Falcon Dust-Off"/>
    <s v="Dust-Off DPSM12 Disposable Duster - 7 oz., 12 Pack"/>
    <s v="https://www.walmart.com/ip/Dust-Off-DPSM12-Disposable-Duster-7-oz-12-Pack/647674883"/>
    <s v="USA"/>
    <m/>
    <s v="Falcon Safety Products, Inc. "/>
    <n v="60.74"/>
    <n v="5.0616666666666665"/>
    <n v="0.72309523809523812"/>
    <n v="12"/>
    <s v="12-pack"/>
    <n v="7"/>
    <m/>
    <n v="1"/>
    <s v="Contains a bitterant to help discourage inhalant abuse. "/>
    <n v="1"/>
    <n v="0"/>
    <m/>
    <s v="None."/>
    <s v="CAS No. 75-37-6"/>
    <m/>
  </r>
  <r>
    <n v="175"/>
    <n v="2"/>
    <d v="2023-04-07T00:00:00"/>
    <s v="Walmart"/>
    <x v="3"/>
    <x v="18"/>
    <s v="Falcon"/>
    <s v="Falcon Dust-Off"/>
    <s v="Falcon Dust-Off Gaming Gear Duster - Air duster"/>
    <s v="https://www.walmart.com/ip/Falcon-Dust-Off-Gaming-Gear-Duster-Air-duster/510807871"/>
    <s v="USA"/>
    <m/>
    <s v="Falcon Safety Products, Inc. "/>
    <n v="46.99"/>
    <n v="46.99"/>
    <n v="4.6989999999999998"/>
    <n v="1"/>
    <s v="Single canister"/>
    <n v="10"/>
    <m/>
    <n v="0"/>
    <m/>
    <n v="0"/>
    <n v="1"/>
    <m/>
    <s v="None."/>
    <m/>
    <m/>
  </r>
  <r>
    <n v="190"/>
    <n v="8"/>
    <d v="2023-03-08T00:00:00"/>
    <s v="WB Mason"/>
    <x v="1"/>
    <x v="18"/>
    <s v="Falcon"/>
    <s v="Falcon Dust-Off"/>
    <s v="Dust-Off Disposable Compressed Gas Duster, 10 oz Cans, 2/Pack"/>
    <s v="https://www.wbmason.com/ProductDetail.aspx?ItemDesc=Dust-Off-Disposable-Compressed-Gas-Duster-10-oz-Cans-2-Pack&amp;ItemID=FALDSXLPW&amp;uom=PK&amp;COID=&amp;SearchID=999541591&amp;ii=1"/>
    <s v="USA"/>
    <m/>
    <s v="Falcon Safety Products, Inc. "/>
    <n v="18.989999999999998"/>
    <n v="9.4949999999999992"/>
    <n v="0.9494999999999999"/>
    <n v="2"/>
    <s v="2-pack"/>
    <n v="10"/>
    <m/>
    <n v="1"/>
    <s v="Contains a bitterant to help discourage inhalant abuse."/>
    <n v="1"/>
    <n v="0"/>
    <m/>
    <s v="None."/>
    <s v="CAS No. 75-37-6"/>
    <m/>
  </r>
  <r>
    <n v="191"/>
    <n v="8"/>
    <d v="2023-03-08T00:00:00"/>
    <s v="WB Mason"/>
    <x v="1"/>
    <x v="18"/>
    <s v="Falcon"/>
    <s v="Falcon Dust-Off"/>
    <s v="Dust-Off Disposable Compressed Gas Duster, 10 oz Can"/>
    <s v="https://www.wbmason.com/ProductDetail.aspx?ItemDesc=Dust-Off-Disposable-Compressed-Gas-Duster-10-oz-Can&amp;ItemID=FALDPSXL&amp;uom=EA&amp;COID=&amp;SearchID=999541591&amp;ii=4"/>
    <s v="USA"/>
    <m/>
    <s v="Falcon Safety Products, Inc. "/>
    <n v="11.38"/>
    <n v="11.38"/>
    <n v="1.1380000000000001"/>
    <n v="1"/>
    <s v="Single cannister"/>
    <n v="10"/>
    <m/>
    <n v="1"/>
    <s v="Contains a bitterant to help discourage inhalant abuse."/>
    <n v="1"/>
    <n v="0"/>
    <m/>
    <s v="None."/>
    <s v="CAS No. 75-37-6"/>
    <m/>
  </r>
  <r>
    <n v="192"/>
    <n v="8"/>
    <d v="2023-03-08T00:00:00"/>
    <s v="WB Mason"/>
    <x v="1"/>
    <x v="18"/>
    <s v="Falcon"/>
    <s v="Falcon Dust-Off"/>
    <s v="Dust-Off Disposable Compressed Gas Duster, 17 oz Cans, 2/Pack"/>
    <s v="https://www.wbmason.com/ProductDetail.aspx?ItemDesc=Dust-Off-Disposable-Compressed-Gas-Duster-17-oz-Cans-2-Pack&amp;ItemID=FALDPSJMB2&amp;uom=PK&amp;COID=&amp;SearchID=999541591&amp;ii=7"/>
    <s v="USA"/>
    <m/>
    <s v="Falcon Safety Products, Inc. "/>
    <n v="37.979999999999997"/>
    <n v="18.989999999999998"/>
    <n v="1.1170588235294117"/>
    <n v="2"/>
    <s v="2-pack"/>
    <n v="17"/>
    <m/>
    <n v="1"/>
    <s v="Contains a bitterant to help discourage inhalant abuse."/>
    <n v="1"/>
    <n v="0"/>
    <m/>
    <s v="None."/>
    <s v="CAS No. 75-37-6"/>
    <m/>
  </r>
  <r>
    <n v="193"/>
    <n v="8"/>
    <d v="2023-03-08T00:00:00"/>
    <s v="WB Mason"/>
    <x v="1"/>
    <x v="18"/>
    <s v="Falcon"/>
    <s v="Falcon Dust-Off"/>
    <s v="Dust-Off Disposable Compressed Gas Duster, 17 oz Can"/>
    <s v="https://www.wbmason.com/ProductDetail.aspx?ItemDesc=Dust-Off-Disposable-Compressed-Gas-Duster-17-oz-Can&amp;ItemID=FALDPSJMB&amp;uom=EA&amp;COID=&amp;SearchID=999541591&amp;ii=8"/>
    <s v="USA"/>
    <m/>
    <s v="Falcon Safety Products, Inc. "/>
    <n v="29.84"/>
    <n v="29.84"/>
    <n v="1.7552941176470589"/>
    <n v="1"/>
    <s v="Single cannister"/>
    <n v="17"/>
    <m/>
    <n v="1"/>
    <s v="Contains a bitterant to help discourage inhalant abuse."/>
    <n v="1"/>
    <n v="0"/>
    <m/>
    <s v="None."/>
    <s v="CAS No. 75-37-6"/>
    <m/>
  </r>
  <r>
    <n v="194"/>
    <n v="8"/>
    <d v="2023-03-08T00:00:00"/>
    <s v="WB Mason"/>
    <x v="1"/>
    <x v="18"/>
    <s v="Falcon"/>
    <s v="Falcon Dust-Off"/>
    <s v="Dust-Off Disposable Compressed Gas Duster, 3.5 oz Can"/>
    <s v="https://www.wbmason.com/ProductDetail.aspx?ItemDesc=Dust-Off-Disposable-Compressed-Gas-Duster-35-oz-Can&amp;ItemID=FALDPSJC&amp;uom=EA&amp;COID=&amp;SearchID=999541591&amp;ii=9"/>
    <s v="USA"/>
    <m/>
    <s v="Falcon Safety Products, Inc. "/>
    <n v="10.58"/>
    <n v="10.58"/>
    <n v="3.0228571428571427"/>
    <n v="1"/>
    <s v="Single cannister"/>
    <n v="3.5"/>
    <m/>
    <n v="1"/>
    <s v="Contains a bitterant to help discourage inhalant abuse."/>
    <n v="1"/>
    <n v="0"/>
    <m/>
    <s v="None."/>
    <s v="CAS No. 75-37-6"/>
    <m/>
  </r>
  <r>
    <n v="195"/>
    <n v="8"/>
    <d v="2023-03-08T00:00:00"/>
    <s v="WB Mason"/>
    <x v="1"/>
    <x v="18"/>
    <s v="Falcon"/>
    <s v="Falcon Dust-Off"/>
    <s v="Dust-Off Disposable Compressed Gas Duster, 10 oz Cans, 6/Pack"/>
    <s v="https://www.wbmason.com/ProductDetail.aspx?ItemDesc=Dust-Off-Disposable-Compressed-Gas-Duster-10-oz-Cans-6-Pack&amp;ItemID=FALDPSXL6&amp;uom=PK&amp;COID=&amp;SearchID=999541591&amp;ii=10"/>
    <s v="USA"/>
    <m/>
    <s v="Falcon Safety Products, Inc. "/>
    <n v="66.89"/>
    <n v="11.148333333333333"/>
    <n v="1.1148333333333333"/>
    <n v="6"/>
    <s v="6-pack"/>
    <n v="10"/>
    <m/>
    <n v="0"/>
    <m/>
    <n v="0"/>
    <n v="0"/>
    <m/>
    <s v="None."/>
    <s v="CAS No. 75-37-6"/>
    <m/>
  </r>
  <r>
    <n v="196"/>
    <n v="8"/>
    <d v="2023-03-08T00:00:00"/>
    <s v="WB Mason"/>
    <x v="1"/>
    <x v="18"/>
    <s v="Falcon"/>
    <s v="Falcon Dust-Off"/>
    <s v="Dust-Off Disposable Compressed Gas Duster, 12 oz Can"/>
    <s v="https://www.wbmason.com/ProductDetail.aspx?ItemDesc=Dust-Off-Disposable-Compressed-Gas-Duster-12-oz-Can&amp;ItemID=FALDPSXL12&amp;uom=EA&amp;COID=&amp;SearchID=999541591&amp;ii=11"/>
    <s v="USA"/>
    <m/>
    <s v="Falcon Safety Products, Inc. "/>
    <n v="15.79"/>
    <n v="15.79"/>
    <n v="1.3158333333333332"/>
    <n v="1"/>
    <s v="Single cannister"/>
    <n v="12"/>
    <m/>
    <n v="1"/>
    <s v="Contains a bitterant to help discourage inhalant abuse."/>
    <n v="1"/>
    <n v="0"/>
    <m/>
    <s v="None."/>
    <s v="CAS No. 75-37-6"/>
    <m/>
  </r>
  <r>
    <n v="197"/>
    <n v="8"/>
    <d v="2023-03-08T00:00:00"/>
    <s v="WB Mason"/>
    <x v="1"/>
    <x v="18"/>
    <s v="Falcon"/>
    <s v="Falcon Dust-Off"/>
    <s v="Dust-Off Disposable Compressed Gas Duster, 10 oz Cans, 4/Pack"/>
    <s v="https://www.wbmason.com/ProductDetail.aspx?ItemDesc=Dust-Off-Disposable-Compressed-Gas-Duster-10-oz-Cans-4-Pack&amp;ItemID=FALDPSXL4A&amp;uom=PK&amp;COID=&amp;SearchID=999541591&amp;ii=12"/>
    <s v="USA"/>
    <m/>
    <s v="Falcon Safety Products, Inc. "/>
    <n v="36.99"/>
    <n v="9.2475000000000005"/>
    <n v="0.92475000000000007"/>
    <n v="4"/>
    <s v="4-pack"/>
    <n v="10"/>
    <m/>
    <n v="1"/>
    <m/>
    <n v="0"/>
    <n v="0"/>
    <m/>
    <s v="None."/>
    <s v="CAS No. 75-37-6"/>
    <m/>
  </r>
  <r>
    <n v="198"/>
    <n v="8"/>
    <d v="2023-03-08T00:00:00"/>
    <s v="WB Mason"/>
    <x v="1"/>
    <x v="18"/>
    <s v="Falcon"/>
    <s v="Falcon Dust-Off"/>
    <s v="Dust-Off Special Application Duster, 10 oz Cans, 2/Pack"/>
    <s v="https://www.wbmason.com/ProductDetail.aspx?ItemDesc=Dust-Off-Special-Application-Duster-10-oz-Cans-2-Pack&amp;ItemID=FALDPNXL2&amp;uom=PK&amp;COID=&amp;SearchID=999541591&amp;ii=14"/>
    <s v="USA"/>
    <m/>
    <s v="Falcon Safety Products, Inc. "/>
    <n v="35.479999999999997"/>
    <n v="17.739999999999998"/>
    <n v="1.7739999999999998"/>
    <n v="2"/>
    <s v="2-pack"/>
    <n v="10"/>
    <m/>
    <n v="1"/>
    <s v="contains a bitterant to discourage inhalant abuse."/>
    <n v="1"/>
    <n v="0"/>
    <m/>
    <s v="None."/>
    <s v="CAS No. 75-37-6"/>
    <m/>
  </r>
  <r>
    <n v="199"/>
    <n v="8"/>
    <d v="2023-03-08T00:00:00"/>
    <s v="WB Mason"/>
    <x v="1"/>
    <x v="18"/>
    <s v="Falcon"/>
    <s v="Falcon Dust-Off"/>
    <s v="Dust-Off Special Application Duster, 10 oz Can"/>
    <s v="https://www.wbmason.com/ProductDetail.aspx?ItemDesc=Dust-Off-Special-Application-Duster-10-oz-Can&amp;ItemID=FALDPNXL&amp;uom=EA&amp;COID=&amp;SearchID=999541591&amp;ii=13"/>
    <s v="USA"/>
    <m/>
    <s v="Falcon Safety Products, Inc. "/>
    <n v="17.98"/>
    <n v="17.98"/>
    <n v="1.798"/>
    <n v="1"/>
    <s v="Single cannister"/>
    <n v="10"/>
    <m/>
    <n v="1"/>
    <s v="contains a bitterant to discourage inhalant abuse."/>
    <n v="1"/>
    <n v="0"/>
    <m/>
    <s v="None."/>
    <s v="CAS No. 75-37-6"/>
    <m/>
  </r>
  <r>
    <n v="204"/>
    <n v="37"/>
    <d v="2023-03-07T00:00:00"/>
    <s v="Wegmans"/>
    <x v="3"/>
    <x v="18"/>
    <s v="Falcon"/>
    <s v="Falcon Dust-Off"/>
    <s v="Dust-off Compressed-Gas Duster, Electronics"/>
    <s v="https://shop.wegmans.com/product/237540/dust-off-compressed-gas-duster-electronics"/>
    <s v="USA"/>
    <m/>
    <s v="Falcon Safety Products, Inc. "/>
    <n v="7.99"/>
    <n v="7.99"/>
    <n v="1.1414285714285715"/>
    <n v="1"/>
    <s v="Single cannister"/>
    <n v="7"/>
    <m/>
    <n v="0"/>
    <s v="Inhalant abuse deterrent formulation."/>
    <n v="1"/>
    <n v="0"/>
    <m/>
    <s v="Contents under pressure. Keep out of reach of children. Use as intended, this product poses no health hazards. Intentional misuse or abuse of this product poses serious health hazards and can be fatal. Keep out of reach of children. The intentional misuse by deliberately inhaling contents may be fatal. Use in well-ventilated area.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physician if such contact occurs. Store in cool place. Do not leave in direct sunlight, enclosed vehicle, or expose to temperatures above 120 degrees F (49 degrees C), as overheating could cause can to burst. Do not pierce or burn, even after use. Contains difluoroethane. CAS No. 75-37-6. First Aid: Medical Emergencies call: 911, physician, or 1-800-498-7192. Inhalation: Immediately move to fresh air. Eyes: Immediately flush with water. Skin: Immediately wash with warm water. Treat for frostbite if necessary. Inhalant Abuse Public Safety Announcement: This product contains a bittering agent to help discourage inhalant abuse. The misuse and abuse of this product by deliberately concentrating and inhaling the chemical contents presents a serious health hazard and can result in fatality. Please use this product as it was intended and responsibly."/>
    <s v="CAS No. 75-37-6"/>
    <m/>
  </r>
  <r>
    <n v="95"/>
    <n v="89"/>
    <d v="2023-04-07T00:00:00"/>
    <s v="Walmart"/>
    <x v="5"/>
    <x v="18"/>
    <s v="Falcon"/>
    <s v="Falcon Dust-Off"/>
    <s v="Dust-Off® RET10522 Compressed Gas Duster, 2 Pack"/>
    <s v="https://www.walmart.com/ip/Dust-Off-RET10522-Compressed-Gas-Duster-2-Pack/176165691?athbdg=L1102"/>
    <s v="USA"/>
    <m/>
    <s v="Falcon Safety Products, Inc. "/>
    <n v="8.8800000000000008"/>
    <n v="4.4400000000000004"/>
    <n v="0.44400000000000006"/>
    <n v="2"/>
    <s v="2-pack"/>
    <n v="10"/>
    <s v="on-line price, regularly $11.24"/>
    <n v="1"/>
    <s v="Contains a bittering substance to help discourage inhalant abuse"/>
    <n v="1"/>
    <n v="1"/>
    <m/>
    <s v="WARNING: This product can expose you to chemicals, which are known to the State of California to cause cancer and birth defects or other reproductive harm.  For more information go to www.P65Warnings.ca.gov"/>
    <s v="CAS No. 75-37-6"/>
    <m/>
  </r>
  <r>
    <n v="103"/>
    <n v="92"/>
    <d v="2023-04-07T00:00:00"/>
    <s v="Walmart"/>
    <x v="6"/>
    <x v="18"/>
    <s v="Falcon"/>
    <s v="Falcon Dust-Off"/>
    <s v="Dust-Off® RET10522 Compressed Gas Duster, 2 Pack"/>
    <s v="https://www.walmart.com/ip/Dust-Off-RET10522-Compressed-Gas-Duster-2-Pack/176165691?fulfillmentIntent=Pickup&amp;athbdg=L1600"/>
    <s v="USA"/>
    <m/>
    <s v="Falcon Safety Products, Inc. "/>
    <n v="12.64"/>
    <n v="6.32"/>
    <n v="0.63200000000000001"/>
    <n v="2"/>
    <s v="2-pack"/>
    <n v="10"/>
    <s v="on-line price, regularly $26.89"/>
    <n v="1"/>
    <s v="Contains a bittering substance to help discourage inhalant abuse"/>
    <n v="1"/>
    <n v="1"/>
    <m/>
    <s v="WARNING: This product can expose you to chemicals, which are known to the State of California to cause cancer and birth defects or other reproductive harm.  For more information go to www.P65Warnings.ca.gov"/>
    <s v="CAS No. 75-37-6"/>
    <m/>
  </r>
  <r>
    <n v="123"/>
    <n v="101"/>
    <d v="2023-04-07T00:00:00"/>
    <s v="Walmart"/>
    <x v="7"/>
    <x v="18"/>
    <s v="Falcon"/>
    <s v="Falcon Dust-Off"/>
    <s v="Dust-Off® RET10522 Compressed Gas Duster, 2 Pack"/>
    <s v="https://www.walmart.com/ip/Dust-Off-RET10522-Compressed-Gas-Duster-2-Pack/176165691?fulfillmentIntent=Pickup&amp;athbdg=L1600"/>
    <s v="USA"/>
    <m/>
    <s v="Falcon Safety Products, Inc. "/>
    <n v="12.64"/>
    <n v="6.32"/>
    <n v="0.63200000000000001"/>
    <n v="2"/>
    <s v="2-pack"/>
    <n v="10"/>
    <s v="on-line price, regularly $26.89"/>
    <n v="1"/>
    <s v="Contains a bittering substance to help discourage inhalant abuse"/>
    <n v="1"/>
    <n v="1"/>
    <m/>
    <s v="WARNING: This product can expose you to chemicals, which are known to the State of California to cause cancer and birth defects or other reproductive harm.  For more information go to www.P65Warnings.ca.gov"/>
    <s v="CAS No. 75-37-6"/>
    <m/>
  </r>
  <r>
    <n v="6"/>
    <n v="34"/>
    <d v="2023-03-09T00:00:00"/>
    <s v="Costco"/>
    <x v="4"/>
    <x v="18"/>
    <s v="Falcon"/>
    <s v="Falcon Dust-Off"/>
    <s v="Falcon Dust-Off Compressed Gas Duster"/>
    <m/>
    <s v="USA"/>
    <m/>
    <s v="Falcon Safety Products, Inc. "/>
    <n v="23.99"/>
    <n v="3.9983333333333331"/>
    <n v="0.3331944444444444"/>
    <n v="6"/>
    <s v="6-pack"/>
    <n v="12"/>
    <m/>
    <n v="1"/>
    <m/>
    <m/>
    <m/>
    <n v="0"/>
    <m/>
    <s v="difluoroethane CAS #75-37-6"/>
    <m/>
  </r>
  <r>
    <n v="7"/>
    <n v="32"/>
    <d v="2023-03-09T00:00:00"/>
    <s v="CVS"/>
    <x v="4"/>
    <x v="18"/>
    <s v="Falcon"/>
    <s v="Falcon Dust-Off"/>
    <s v="Falcon Dust-Off"/>
    <m/>
    <s v="USA"/>
    <m/>
    <s v="Falcon Safety Products, Inc. "/>
    <n v="12.49"/>
    <n v="12.49"/>
    <n v="1.7842857142857143"/>
    <n v="1"/>
    <s v="Single cannister"/>
    <n v="7"/>
    <m/>
    <n v="1"/>
    <m/>
    <m/>
    <m/>
    <n v="0"/>
    <m/>
    <s v="difluoroethane CAS #75-37-6"/>
    <m/>
  </r>
  <r>
    <n v="8"/>
    <n v="39"/>
    <d v="2023-03-09T00:00:00"/>
    <s v="Dollar General"/>
    <x v="4"/>
    <x v="18"/>
    <s v="Falcon"/>
    <s v="Falcon Dust-Off"/>
    <s v="Falcon Dust-Off"/>
    <m/>
    <s v="USA"/>
    <m/>
    <s v="Falcon Safety Products, Inc. "/>
    <n v="7.5"/>
    <n v="7.5"/>
    <n v="0.75"/>
    <n v="1"/>
    <s v="Single cannister"/>
    <n v="10"/>
    <m/>
    <n v="1"/>
    <m/>
    <m/>
    <m/>
    <n v="0"/>
    <m/>
    <s v="difluoroethane CAS #75-37-6"/>
    <m/>
  </r>
  <r>
    <n v="12"/>
    <n v="7"/>
    <d v="2023-03-09T00:00:00"/>
    <s v="Staples"/>
    <x v="4"/>
    <x v="18"/>
    <s v="Falcon"/>
    <s v="Falcon Dust-Off"/>
    <s v="Falcon Dust-Off"/>
    <m/>
    <s v="USA"/>
    <m/>
    <s v="Falcon Safety Products, Inc. "/>
    <n v="11.39"/>
    <n v="11.39"/>
    <n v="1.139"/>
    <n v="1"/>
    <s v="Single cannister"/>
    <n v="10"/>
    <m/>
    <n v="1"/>
    <m/>
    <m/>
    <m/>
    <n v="0"/>
    <m/>
    <s v="difluoroethane CAS #75-37-6"/>
    <m/>
  </r>
  <r>
    <n v="16"/>
    <n v="7"/>
    <d v="2023-03-30T00:00:00"/>
    <s v="Staples"/>
    <x v="4"/>
    <x v="18"/>
    <s v="Falcon"/>
    <s v="Falcon Dust-Off"/>
    <s v="Falcon Dust-Off Gaming Gear Duster"/>
    <m/>
    <s v="USA"/>
    <m/>
    <s v="Falcon Safety Products, Inc. "/>
    <n v="19.989999999999998"/>
    <n v="19.989999999999998"/>
    <n v="1.9989999999999999"/>
    <n v="1"/>
    <s v="Single cannister"/>
    <n v="10"/>
    <m/>
    <m/>
    <m/>
    <m/>
    <m/>
    <m/>
    <m/>
    <m/>
    <m/>
  </r>
  <r>
    <n v="1"/>
    <m/>
    <d v="2023-02-24T00:00:00"/>
    <m/>
    <x v="2"/>
    <x v="18"/>
    <s v="Falcon"/>
    <s v="Falcon Dust-Off"/>
    <s v="Dust-off 3.5 oz. Disposable Duster"/>
    <s v="https://www.falconsafety.com/shop/dusters/disposable/disposable-duster-3-5-oz/"/>
    <s v="USA"/>
    <s v="using both domestic and imported components"/>
    <s v="Falcon Safety Products, Inc. "/>
    <m/>
    <n v="9.99"/>
    <n v="2.8542857142857145"/>
    <m/>
    <m/>
    <n v="3.5"/>
    <m/>
    <m/>
    <s v="Contains a bitterant to help discourage inhalant abuse."/>
    <n v="1"/>
    <n v="0"/>
    <m/>
    <m/>
    <s v="CAS No. 75-37-6"/>
    <m/>
  </r>
  <r>
    <n v="2"/>
    <m/>
    <d v="2023-02-24T00:00:00"/>
    <m/>
    <x v="2"/>
    <x v="18"/>
    <s v="Falcon"/>
    <s v="Falcon Dust-Off"/>
    <s v="Dust-off 7 oz. Disposable Duster"/>
    <s v="https://www.falconsafety.com/shop/dusters/disposable/disposable-duster-7-oz/"/>
    <s v="USA"/>
    <s v="using both domestic and imported components"/>
    <s v="Falcon Safety Products, Inc. "/>
    <m/>
    <n v="14.99"/>
    <n v="2.1414285714285715"/>
    <m/>
    <m/>
    <n v="7"/>
    <m/>
    <m/>
    <s v="Contains a bitterant to help discourage inhalant abuse."/>
    <n v="1"/>
    <n v="0"/>
    <m/>
    <m/>
    <s v="CAS No. 75-37-6"/>
    <m/>
  </r>
  <r>
    <n v="3"/>
    <m/>
    <d v="2023-02-24T00:00:00"/>
    <m/>
    <x v="2"/>
    <x v="18"/>
    <s v="Falcon"/>
    <s v="Falcon Dust-Off"/>
    <s v="Dust-off 10 oz. Disposable Duster"/>
    <s v="https://www.falconsafety.com/shop/dusters/disposable/disposable-duster-10-oz/"/>
    <s v="USA"/>
    <s v="using both domestic and imported components"/>
    <s v="Falcon Safety Products, Inc. "/>
    <m/>
    <n v="18.989999999999998"/>
    <n v="1.8989999999999998"/>
    <m/>
    <m/>
    <n v="10"/>
    <m/>
    <m/>
    <s v="Contains a bitterant to help discourage inhalant abuse."/>
    <n v="1"/>
    <n v="0"/>
    <m/>
    <m/>
    <s v="CAS No. 75-37-6"/>
    <m/>
  </r>
  <r>
    <n v="4"/>
    <m/>
    <d v="2023-02-24T00:00:00"/>
    <m/>
    <x v="2"/>
    <x v="18"/>
    <s v="Falcon"/>
    <s v="Falcon Dust-Off"/>
    <s v="Dust-off 17 oz. Disposable Duster"/>
    <s v="https://www.falconsafety.com/shop/dusters/disposable/disposable-duster-17-oz/"/>
    <s v="USA"/>
    <s v="using both domestic and imported components"/>
    <s v="Falcon Safety Products, Inc. "/>
    <m/>
    <n v="31.99"/>
    <n v="1.8817647058823528"/>
    <m/>
    <m/>
    <n v="17"/>
    <m/>
    <m/>
    <s v="Contains a bitterant to help discourage inhalant abuse."/>
    <n v="1"/>
    <n v="0"/>
    <m/>
    <m/>
    <s v="CAS No. 75-37-6"/>
    <m/>
  </r>
  <r>
    <n v="5"/>
    <m/>
    <d v="2023-02-24T00:00:00"/>
    <m/>
    <x v="2"/>
    <x v="18"/>
    <s v="Falcon"/>
    <s v="Falcon Dust-Off"/>
    <s v="Dust-off 10 oz. Non-Flammable Disposable Duster"/>
    <s v="https://www.falconsafety.com/shop/dusters/disposable/10oz-non-flammable-disposable-duster/"/>
    <s v="USA"/>
    <s v="using both domestic and imported components"/>
    <s v="Falcon Safety Products, Inc. "/>
    <m/>
    <n v="38.49"/>
    <n v="3.8490000000000002"/>
    <m/>
    <m/>
    <n v="10"/>
    <m/>
    <m/>
    <s v="Contains a bitterant to help discourage inhalant abuse."/>
    <n v="1"/>
    <n v="0"/>
    <m/>
    <m/>
    <s v="CAS No. 811-97-2"/>
    <m/>
  </r>
  <r>
    <n v="6"/>
    <m/>
    <d v="2023-02-24T00:00:00"/>
    <m/>
    <x v="2"/>
    <x v="18"/>
    <s v="Falcon"/>
    <s v="Falcon Dust-Off"/>
    <s v="Dust-off 3.5 oz. Non-Flammable Disposable Duster"/>
    <s v="https://www.falconsafety.com/shop/dusters/disposable/3-5oz-non-flammable-disposable-duster/"/>
    <s v="USA"/>
    <s v="using both domestic and imported components"/>
    <s v="Falcon Safety Products, Inc. "/>
    <m/>
    <n v="19.989999999999998"/>
    <n v="5.7114285714285709"/>
    <m/>
    <m/>
    <n v="3.5"/>
    <m/>
    <m/>
    <s v="Contains a bitterant to help discourage inhalant abuse."/>
    <n v="1"/>
    <n v="0"/>
    <m/>
    <m/>
    <s v="CAS No. 811-97-2"/>
    <m/>
  </r>
  <r>
    <n v="7"/>
    <m/>
    <d v="2023-02-24T00:00:00"/>
    <m/>
    <x v="2"/>
    <x v="18"/>
    <s v="Falcon"/>
    <s v="Falcon Dust-Off"/>
    <s v="Dust-off 5 oz. ECO:6 duster"/>
    <s v="https://www.falconsafety.com/shop/dusters/disposable/5-oz-eco-duster/"/>
    <s v="USA"/>
    <s v="using both domestic and imported components"/>
    <s v="Falcon Safety Products, Inc. "/>
    <m/>
    <n v="32.99"/>
    <n v="6.5980000000000008"/>
    <m/>
    <m/>
    <n v="5"/>
    <m/>
    <m/>
    <s v=" "/>
    <n v="0"/>
    <n v="0"/>
    <m/>
    <m/>
    <s v="CAS No. 29118-24-9"/>
    <m/>
  </r>
  <r>
    <n v="8"/>
    <m/>
    <d v="2023-02-24T00:00:00"/>
    <m/>
    <x v="2"/>
    <x v="18"/>
    <s v="Falcon"/>
    <s v="Falcon Dust-Off"/>
    <s v="Dust-off 10 oz. Plus Duster w/ 360° Vector Valve"/>
    <s v="https://www.falconsafety.com/shop/dusters/refillable/10oz-plus-duster-w-360-vector-valve/"/>
    <s v="USA"/>
    <s v="using both domestic and imported components"/>
    <s v="Falcon Safety Products, Inc. "/>
    <m/>
    <n v="59.99"/>
    <n v="5.9990000000000006"/>
    <m/>
    <m/>
    <n v="10"/>
    <m/>
    <m/>
    <s v=" "/>
    <n v="0"/>
    <n v="0"/>
    <m/>
    <m/>
    <s v="CAS No. 75-37-6"/>
    <m/>
  </r>
  <r>
    <n v="9"/>
    <m/>
    <d v="2023-02-24T00:00:00"/>
    <m/>
    <x v="2"/>
    <x v="18"/>
    <s v="Falcon"/>
    <s v="Falcon Dust-Off"/>
    <s v="Dust-off 10 oz. Plus Replacement Canister"/>
    <s v="https://www.falconsafety.com/shop/dusters/refillable/10oz-plus-replacement-canister/"/>
    <s v="USA"/>
    <s v="using both domestic and imported components"/>
    <s v="Falcon Safety Products, Inc. "/>
    <m/>
    <n v="21.99"/>
    <n v="2.1989999999999998"/>
    <m/>
    <m/>
    <n v="10"/>
    <m/>
    <m/>
    <s v=" "/>
    <n v="0"/>
    <n v="0"/>
    <m/>
    <m/>
    <s v="CAS No. 75-37-6"/>
    <m/>
  </r>
  <r>
    <n v="10"/>
    <m/>
    <d v="2023-02-24T00:00:00"/>
    <m/>
    <x v="2"/>
    <x v="18"/>
    <s v="Falcon"/>
    <s v="Falcon Dust-Off"/>
    <s v="Dust-off 8 oz. Non-Flammable Plus Duster w/ 360° Vector Valve"/>
    <s v="https://www.falconsafety.com/shop/dusters/refillable/8oz-non-flammable-plus-duster-w-360-vector-valve/"/>
    <s v="USA"/>
    <s v="using both domestic and imported components"/>
    <s v="Falcon Safety Products, Inc. "/>
    <m/>
    <n v="89.99"/>
    <n v="11.248749999999999"/>
    <m/>
    <m/>
    <n v="8"/>
    <m/>
    <m/>
    <s v=" "/>
    <n v="0"/>
    <n v="0"/>
    <m/>
    <m/>
    <s v="CAS No. 811-97-2"/>
    <m/>
  </r>
  <r>
    <n v="11"/>
    <m/>
    <d v="2023-02-24T00:00:00"/>
    <m/>
    <x v="2"/>
    <x v="18"/>
    <s v="Falcon"/>
    <s v="Falcon Dust-Off"/>
    <s v="Dust-off 10 oz. Classic Duster with Chrome Valve"/>
    <s v="https://www.falconsafety.com/shop/dusters/refillable/10oz-classic-duster-with-chrome-valve/"/>
    <s v="USA"/>
    <s v="using both domestic and imported components"/>
    <s v="Falcon Safety Products, Inc. "/>
    <m/>
    <n v="59.99"/>
    <n v="5.9990000000000006"/>
    <m/>
    <m/>
    <n v="10"/>
    <m/>
    <m/>
    <s v=" "/>
    <n v="0"/>
    <n v="0"/>
    <m/>
    <m/>
    <s v="CAS No. 75-37-6"/>
    <m/>
  </r>
  <r>
    <n v="12"/>
    <m/>
    <d v="2023-02-24T00:00:00"/>
    <m/>
    <x v="2"/>
    <x v="18"/>
    <s v="Falcon"/>
    <s v="Falcon Dust-Off"/>
    <s v="Dust-off 8 oz. Non-Flammable Plus Replacement Canister"/>
    <s v="https://www.falconsafety.com/shop/dusters/refillable/8oz-non-flammable-plus-replacement-canister/"/>
    <s v="USA"/>
    <s v="using both domestic and imported components"/>
    <s v="Falcon Safety Products, Inc. "/>
    <m/>
    <n v="39.99"/>
    <n v="4.9987500000000002"/>
    <m/>
    <m/>
    <n v="8"/>
    <m/>
    <m/>
    <s v=" "/>
    <n v="0"/>
    <n v="0"/>
    <m/>
    <m/>
    <s v="CAS No. 811-97-2"/>
    <m/>
  </r>
  <r>
    <n v="13"/>
    <m/>
    <d v="2023-02-24T00:00:00"/>
    <m/>
    <x v="2"/>
    <x v="18"/>
    <s v="Falcon"/>
    <s v="Falcon Dust-Off"/>
    <s v="Dust-off 10 oz. Classic Replacement Canister"/>
    <s v="https://www.falconsafety.com/shop/dusters/refillable/10oz-classic-replacement-canister/"/>
    <s v="USA"/>
    <s v="using both domestic and imported components"/>
    <s v="Falcon Safety Products, Inc. "/>
    <m/>
    <n v="21.99"/>
    <n v="2.1989999999999998"/>
    <m/>
    <m/>
    <n v="10"/>
    <m/>
    <m/>
    <s v=" "/>
    <n v="0"/>
    <n v="0"/>
    <m/>
    <m/>
    <s v="CAS No. 75-37-6"/>
    <m/>
  </r>
  <r>
    <n v="52"/>
    <n v="23"/>
    <d v="2023-04-07T00:00:00"/>
    <s v="Best Buy"/>
    <x v="3"/>
    <x v="18"/>
    <s v="Falcon"/>
    <s v="Falcon Dust-Off"/>
    <s v="Dust-Off - 10 Oz. Gaming Gear Duster"/>
    <s v="https://www.bestbuy.com/site/reviews/dust-off-10-oz-gaming-gear-duster/9881613"/>
    <s v="USA"/>
    <m/>
    <s v="Falcon Safety Products, Inc. "/>
    <n v="2.99"/>
    <n v="2.99"/>
    <n v="0.29900000000000004"/>
    <n v="1"/>
    <s v="Single canister"/>
    <n v="10"/>
    <s v="clearance price, Reg $9.99"/>
    <n v="0"/>
    <m/>
    <n v="0"/>
    <n v="0"/>
    <m/>
    <s v="None."/>
    <m/>
    <m/>
  </r>
  <r>
    <n v="1"/>
    <n v="47"/>
    <d v="2023-03-27T00:00:00"/>
    <s v="Walmart"/>
    <x v="8"/>
    <x v="18"/>
    <s v="Falcon"/>
    <s v="Falcon Dust-Off"/>
    <s v="Dust-Off_x000a_Dust-Off® RET10522 Compressed Gas Duster, 2 Pack"/>
    <s v="https://www.walmart.com/ip/Dust-Off-RET10522-Compressed-Gas-Duster-2-Pack/176165691?fulfillmentIntent=Pickup&amp;athbdg=L1102"/>
    <s v="USA"/>
    <m/>
    <s v="Falcon Safety Products, Inc. "/>
    <n v="12.64"/>
    <n v="6.32"/>
    <n v="0.63200000000000001"/>
    <n v="2"/>
    <s v="2-pack"/>
    <n v="10"/>
    <s v="on-line price, regularly $26.89"/>
    <m/>
    <m/>
    <m/>
    <n v="1"/>
    <m/>
    <s v="Warning Text_x000a_safety:WARNING: This product can expose you to chemicals, which are known to the State of California to cause cancer and birth defects or other reproductive harm.  For more information go to www.P65Warnings.ca.gov"/>
    <s v=" "/>
    <m/>
  </r>
  <r>
    <n v="10"/>
    <n v="50"/>
    <d v="2023-03-28T00:00:00"/>
    <s v="Walmart"/>
    <x v="9"/>
    <x v="18"/>
    <s v="Falcon"/>
    <s v="Falcon Dust-Off"/>
    <s v="Dust-Off_x000a_Dust-Off® RET10522 Compressed Gas Duster, 2 Pack"/>
    <s v="https://www.walmart.com/ip/Dust-Off-RET10522-Compressed-Gas-Duster-2-Pack/176165691?fulfillmentIntent=Pickup&amp;athbdg=L1102"/>
    <s v="USA"/>
    <m/>
    <s v="Falcon Safety Products, Inc. "/>
    <n v="12.64"/>
    <n v="6.32"/>
    <n v="0.63200000000000001"/>
    <n v="2"/>
    <s v="2-pack"/>
    <n v="10"/>
    <s v="on-line price, regularly $26.89"/>
    <m/>
    <m/>
    <m/>
    <n v="1"/>
    <m/>
    <s v="Warning Text_x000a_safety:WARNING: This product can expose you to chemicals, which are known to the State of California to cause cancer and birth defects or other reproductive harm.  For more information go to www.P65Warnings.ca.gov"/>
    <s v=" "/>
    <m/>
  </r>
  <r>
    <n v="27"/>
    <n v="56"/>
    <d v="2023-03-29T00:00:00"/>
    <s v="Walmart"/>
    <x v="10"/>
    <x v="18"/>
    <s v="Falcon"/>
    <s v="Falcon Dust-Off"/>
    <s v="Dust-Off_x000a_Dust-Off® RET10522 Compressed Gas Duster, 2 Pack"/>
    <s v="https://www.walmart.com/ip/Dust-Off-RET10522-Compressed-Gas-Duster-2-Pack/176165691?fulfillmentIntent=Pickup&amp;athbdg=L1600"/>
    <s v="USA"/>
    <m/>
    <s v="Falcon Safety Products, Inc. "/>
    <n v="12.64"/>
    <n v="6.32"/>
    <n v="0.63200000000000001"/>
    <n v="2"/>
    <s v="2-pack"/>
    <n v="10"/>
    <s v="on-line price, regularly $26.89"/>
    <m/>
    <m/>
    <m/>
    <n v="1"/>
    <m/>
    <s v="Warning Text_x000a_safety:WARNING: This product can expose you to chemicals, which are known to the State of California to cause cancer and birth defects or other reproductive harm.  For more information go to www.P65Warnings.ca.gov"/>
    <s v=" "/>
    <m/>
  </r>
  <r>
    <n v="35"/>
    <n v="59"/>
    <d v="2023-03-29T00:00:00"/>
    <s v="Walmart"/>
    <x v="11"/>
    <x v="18"/>
    <s v="Falcon"/>
    <s v="Falcon Dust-Off"/>
    <s v="Dust-Off_x000a_Dust-Off® RET10522 Compressed Gas Duster, 2 Pack"/>
    <s v="https://www.walmart.com/ip/Dust-Off-RET10522-Compressed-Gas-Duster-2-Pack/176165691?fulfillmentIntent=Pickup"/>
    <s v="USA"/>
    <m/>
    <s v="Falcon Safety Products, Inc. "/>
    <n v="12.64"/>
    <n v="6.32"/>
    <n v="0.63200000000000001"/>
    <n v="2"/>
    <s v="2-pack"/>
    <n v="10"/>
    <s v="on-line price, regularly $26.89"/>
    <m/>
    <m/>
    <m/>
    <n v="1"/>
    <m/>
    <s v="Warning Text_x000a_safety:WARNING: This product can expose you to chemicals, which are known to the State of California to cause cancer and birth defects or other reproductive harm.  For more information go to www.P65Warnings.ca.gov"/>
    <m/>
    <m/>
  </r>
  <r>
    <n v="44"/>
    <n v="62"/>
    <d v="2023-03-29T00:00:00"/>
    <s v="Walmart"/>
    <x v="12"/>
    <x v="18"/>
    <s v="Falcon"/>
    <s v="Falcon Dust-Off"/>
    <s v="Dust-Off_x000a_Dust-Off® RET10522 Compressed Gas Duster, 2 Pack"/>
    <s v="https://www.walmart.com/ip/Dust-Off-RET10522-Compressed-Gas-Duster-2-Pack/176165691?fulfillmentIntent=Pickup&amp;athbdg=L1600"/>
    <s v="USA"/>
    <m/>
    <s v="Falcon Safety Products, Inc. "/>
    <n v="12.64"/>
    <n v="6.32"/>
    <n v="0.63200000000000001"/>
    <n v="2"/>
    <s v="2-pack"/>
    <n v="10"/>
    <s v="on-line price, regularly $26.89"/>
    <m/>
    <m/>
    <m/>
    <n v="1"/>
    <m/>
    <s v="Warning Text_x000a_safety:WARNING: This product can expose you to chemicals, which are known to the State of California to cause cancer and birth defects or other reproductive harm.  For more information go to www.P65Warnings.ca.gov"/>
    <s v=" "/>
    <m/>
  </r>
  <r>
    <n v="71"/>
    <n v="5"/>
    <d v="2023-03-08T00:00:00"/>
    <s v="Grainger"/>
    <x v="1"/>
    <x v="19"/>
    <s v="Fellowes"/>
    <s v="Fellowes Duster"/>
    <s v="FELLOWES Aerosol Duster: 10 oz Net Wt, 2 PK"/>
    <s v="https://www.grainger.com/product/FELLOWES-Aerosol-Duster-10-oz-Net-Wt-22W833"/>
    <s v="USA"/>
    <m/>
    <s v="Fellowes, Inc."/>
    <n v="66.3"/>
    <n v="11.049999999999999"/>
    <n v="1.105"/>
    <n v="6"/>
    <s v="6-pack"/>
    <n v="10"/>
    <m/>
    <n v="0"/>
    <s v=""/>
    <n v="0"/>
    <n v="0"/>
    <m/>
    <s v="None."/>
    <s v="CAS No. 75-37-6"/>
    <m/>
  </r>
  <r>
    <n v="25"/>
    <n v="1"/>
    <d v="2023-03-03T00:00:00"/>
    <s v="Amazon"/>
    <x v="1"/>
    <x v="20"/>
    <s v="GC Electronics"/>
    <s v="GC Electronics Airjet"/>
    <s v="GC ELECTRONICS 19-8475-SF Anti Static Duster, AEROSOL, 12OZ"/>
    <s v="https://www.amazon.com/GC-ELECTRONICS-19-8475-SF-STATIC-AEROSOL/dp/B00HQTZJG8/ref=sr_1_59?crid=18OPVQQ68ZVOA&amp;keywords=aerosol+duster&amp;qid=1677878558&amp;sprefix=aerosol+duster%2Caps%2C78&amp;sr=8-59"/>
    <s v="USA"/>
    <m/>
    <s v="GC Electronics, Inc."/>
    <n v="45.52"/>
    <n v="45.52"/>
    <n v="3.7933333333333334"/>
    <n v="1"/>
    <s v="Single cannister"/>
    <n v="12"/>
    <m/>
    <n v="0"/>
    <m/>
    <n v="0"/>
    <n v="0"/>
    <m/>
    <s v="None."/>
    <s v="n/a"/>
    <m/>
  </r>
  <r>
    <n v="85"/>
    <m/>
    <d v="2023-03-22T00:00:00"/>
    <m/>
    <x v="2"/>
    <x v="20"/>
    <s v="GC Electronics"/>
    <s v="GC Electronics Airjet"/>
    <s v="Air Jet duster"/>
    <s v="http://www.gcelectronics.com/order/catdisplay.asp?CatID=3"/>
    <s v="USA"/>
    <m/>
    <s v="GC Electronics, Inc."/>
    <m/>
    <m/>
    <m/>
    <m/>
    <m/>
    <n v="12"/>
    <m/>
    <m/>
    <m/>
    <n v="0"/>
    <n v="1"/>
    <m/>
    <m/>
    <s v="1,1,1,2 Tetrafluoroethane (100%)"/>
    <m/>
  </r>
  <r>
    <n v="64"/>
    <m/>
    <d v="2023-03-02T00:00:00"/>
    <m/>
    <x v="2"/>
    <x v="21"/>
    <s v="Ideal"/>
    <s v="Ideal"/>
    <s v="Ideal Dust and Lint Remover"/>
    <s v="https://www.idealind.com/ca/en/shop/dust-and-lint-remover.html"/>
    <s v="n/a"/>
    <s v="sent email request to mfg, 3/21/23"/>
    <s v="Ideal Industries, Inc."/>
    <m/>
    <m/>
    <m/>
    <m/>
    <m/>
    <n v="10"/>
    <m/>
    <m/>
    <s v=" "/>
    <n v="0"/>
    <n v="0"/>
    <m/>
    <m/>
    <m/>
    <m/>
  </r>
  <r>
    <n v="26"/>
    <n v="1"/>
    <d v="2023-03-03T00:00:00"/>
    <s v="Amazon"/>
    <x v="1"/>
    <x v="22"/>
    <s v="iDuster"/>
    <s v="iDuster Compressed Air Duster"/>
    <s v="iDuster Compressed Gas Air Duster Disposable Keyboard Cleaner, 4-Pack"/>
    <s v="https://www.amazon.com/iDuster-Compressed-Duster-Disposable-Electronics/dp/B08H7ZHJ1C/ref=sr_1_21?crid=26N17J3N6HFHD&amp;keywords=CANNED+AIR+DUSTER&amp;qid=1677866789&amp;sprefix=canned+air+duster%2Caps%2C88&amp;sr=8-21"/>
    <s v=" "/>
    <m/>
    <s v="iDuster Cleaning Supplies"/>
    <n v="26.99"/>
    <n v="6.7474999999999996"/>
    <n v="0.67474999999999996"/>
    <n v="4"/>
    <s v="4-pack"/>
    <n v="10"/>
    <m/>
    <n v="1"/>
    <s v="100% Ozone safe Bitterant added to help discourage inhalant abuse"/>
    <n v="1"/>
    <n v="1"/>
    <m/>
    <s v="None."/>
    <s v="n/a"/>
    <m/>
  </r>
  <r>
    <n v="27"/>
    <n v="1"/>
    <d v="2023-03-03T00:00:00"/>
    <s v="Amazon"/>
    <x v="1"/>
    <x v="22"/>
    <s v="iDuster"/>
    <s v="iDuster Compressed Air Duster"/>
    <s v="iDuster Compressed Air Duster, Disposable Keyboard Cleaner, 2-Pack"/>
    <s v="https://www.amazon.com/iDuster-Compressed-Duster-Disposable-Electronics/dp/B08H7YZ1YR/ref=sr_1_60?crid=26N17J3N6HFHD&amp;keywords=CANNED+AIR+DUSTER&amp;qid=1677872758&amp;sprefix=canned+air+duster%2Caps%2C88&amp;sr=8-60"/>
    <s v=" "/>
    <m/>
    <s v="iDuster Cleaning Supplies"/>
    <n v="17.989999999999998"/>
    <n v="8.9949999999999992"/>
    <n v="0.89949999999999997"/>
    <n v="2"/>
    <s v="2-pack"/>
    <n v="10"/>
    <m/>
    <n v="1"/>
    <s v="100% Ozone safe Bitterant added to help discourage inhalant abuse"/>
    <n v="1"/>
    <n v="1"/>
    <m/>
    <s v="None."/>
    <s v="n/a"/>
    <m/>
  </r>
  <r>
    <n v="28"/>
    <n v="1"/>
    <d v="2023-03-03T00:00:00"/>
    <s v="Amazon"/>
    <x v="1"/>
    <x v="22"/>
    <s v="iDuster"/>
    <s v="iDuster Compressed Air Duster"/>
    <s v="iDuster Compressed Canned Air Duster 152a - Computer Keyboard Cleaner Air Spray, 2 Count"/>
    <s v="https://www.amazon.com/iDuster-Compressed-Canned-Duster-152a/dp/B09N8ZCNP9/ref=sr_1_49?crid=18OPVQQ68ZVOA&amp;keywords=aerosol+duster&amp;qid=1677878558&amp;sprefix=aerosol+duster%2Caps%2C78&amp;sr=8-49"/>
    <s v=" "/>
    <m/>
    <s v="iDuster Cleaning Supplies"/>
    <n v="17.89"/>
    <n v="8.9450000000000003"/>
    <n v="0.89450000000000007"/>
    <n v="2"/>
    <s v="2-pack"/>
    <n v="10"/>
    <m/>
    <n v="1"/>
    <s v="100% Ozone safe Bitterant added to help discourage inhalant abuse"/>
    <n v="1"/>
    <n v="1"/>
    <m/>
    <s v="None."/>
    <s v="n/a"/>
    <m/>
  </r>
  <r>
    <n v="91"/>
    <m/>
    <d v="2023-03-24T00:00:00"/>
    <m/>
    <x v="2"/>
    <x v="23"/>
    <s v="iDuster"/>
    <s v="iDuster Compressed Air Duster"/>
    <s v="iDuster Compressed Air Duster"/>
    <s v="https://www.amazon.com/iDuster-Disposable-Compressed-Computer-Keyboard/dp/B0978YT2G8?ref_=ast_sto_dp&amp;th=1"/>
    <m/>
    <m/>
    <s v="iDuster Cleaning Supplies"/>
    <m/>
    <n v="9.99"/>
    <n v="0.999"/>
    <m/>
    <m/>
    <n v="10"/>
    <m/>
    <m/>
    <s v="Bitterant added to help discourage inhalant abuse."/>
    <n v="1"/>
    <n v="1"/>
    <m/>
    <m/>
    <s v="CAS No. 75-37-6"/>
    <m/>
  </r>
  <r>
    <n v="92"/>
    <m/>
    <d v="2023-03-24T00:00:00"/>
    <m/>
    <x v="2"/>
    <x v="23"/>
    <s v="iDuster"/>
    <s v="iDuster Compressed Air Duster"/>
    <s v="iDuster Compressed Air Duster 2-Pack"/>
    <s v="https://www.amazon.com/iDuster-Compressed-Duster-Disposable-Electronics/dp/B08H7YZ1YR?ref_=ast_sto_dp&amp;th=1&amp;psc=1"/>
    <m/>
    <m/>
    <s v="iDuster Cleaning Supplies"/>
    <m/>
    <n v="8.9949999999999992"/>
    <n v="0.89949999999999997"/>
    <m/>
    <m/>
    <n v="10"/>
    <m/>
    <m/>
    <s v="Bitterant added to help discourage inhalant abuse."/>
    <n v="1"/>
    <n v="1"/>
    <m/>
    <m/>
    <s v="CAS No. 75-37-6"/>
    <m/>
  </r>
  <r>
    <n v="93"/>
    <m/>
    <d v="2023-03-24T00:00:00"/>
    <m/>
    <x v="2"/>
    <x v="23"/>
    <s v="iDuster"/>
    <s v="iDuster Compressed Air Duster"/>
    <s v="iDuster Compressed Air Duster 3-Pack"/>
    <s v="https://www.amazon.com/iDuster-Compressed-Disposable-Electronics-36-Pack/dp/B08H8C485N?ref_=ast_sto_dp"/>
    <m/>
    <m/>
    <s v="iDuster Cleaning Supplies"/>
    <m/>
    <n v="6.6633333333333331"/>
    <n v="0.66633333333333333"/>
    <m/>
    <m/>
    <n v="10"/>
    <m/>
    <m/>
    <s v="Bitterant added to help discourage inhalant abuse."/>
    <n v="1"/>
    <n v="1"/>
    <m/>
    <m/>
    <s v="CAS No. 75-37-6"/>
    <m/>
  </r>
  <r>
    <n v="94"/>
    <m/>
    <d v="2023-03-24T00:00:00"/>
    <m/>
    <x v="2"/>
    <x v="23"/>
    <s v="iDuster"/>
    <s v="iDuster Compressed Air Duster"/>
    <s v="iDuster Compressed Air Duster 4-Pack"/>
    <s v="https://www.amazon.com/iDuster-Compressed-Duster-Disposable-Electronics/dp/B08H7ZHJ1C?ref_=ast_sto_dp&amp;th=1&amp;psc=1"/>
    <m/>
    <m/>
    <s v="iDuster Cleaning Supplies"/>
    <m/>
    <n v="6.7474999999999996"/>
    <n v="0.67474999999999996"/>
    <m/>
    <m/>
    <n v="10"/>
    <m/>
    <m/>
    <s v="Bitterant added to help discourage inhalant abuse."/>
    <n v="1"/>
    <n v="1"/>
    <m/>
    <m/>
    <s v="CAS No. 75-37-6"/>
    <m/>
  </r>
  <r>
    <n v="29"/>
    <n v="1"/>
    <d v="2023-03-03T00:00:00"/>
    <s v="Amazon"/>
    <x v="1"/>
    <x v="24"/>
    <s v="Innovera"/>
    <s v="Innovera Electronics Duster"/>
    <s v="Innovera IVR10012 10 oz. Compressed Air Duster Cleaner (2/Pack)"/>
    <s v="https://www.amazon.com/Innovera-10012-Compressed-Duster-Cleaner/dp/B08JLSLXQG/ref=sr_1_17?crid=26N17J3N6HFHD&amp;keywords=CANNED+AIR+DUSTER&amp;qid=1677866789&amp;sprefix=canned+air+duster%2Caps%2C88&amp;sr=8-17"/>
    <s v="China"/>
    <m/>
    <s v="Innovera Technology Essentials"/>
    <n v="16.16"/>
    <n v="8.08"/>
    <n v="0.80800000000000005"/>
    <n v="2"/>
    <s v="2-pack"/>
    <n v="10"/>
    <m/>
    <n v="1"/>
    <s v="contains a bitterant to discourage inhalant abuse."/>
    <n v="1"/>
    <n v="1"/>
    <m/>
    <s v="None."/>
    <s v="CAS No. 75-37-6"/>
    <m/>
  </r>
  <r>
    <n v="30"/>
    <n v="1"/>
    <d v="2023-03-03T00:00:00"/>
    <s v="Amazon"/>
    <x v="1"/>
    <x v="24"/>
    <s v="Innovera"/>
    <s v="Innovera Electronics Duster"/>
    <s v="Innovera 10016 Compressed Air Duster Cleaner, 10 Oz Can, 6/Pack"/>
    <s v="https://www.amazon.com/Innovera-10016-Compressed-Duster-Cleaner/dp/B08JLTQYGV/ref=sr_1_23?crid=26N17J3N6HFHD&amp;keywords=CANNED+AIR+DUSTER&amp;qid=1677866789&amp;sprefix=canned+air+duster%2Caps%2C88&amp;sr=8-23"/>
    <s v="China"/>
    <m/>
    <s v="Innovera Technology Essentials"/>
    <n v="37.200000000000003"/>
    <n v="6.2"/>
    <n v="0.62"/>
    <n v="6"/>
    <s v="6-pack"/>
    <n v="10"/>
    <m/>
    <n v="1"/>
    <s v="contains a bitterant to discourage inhalant abuse."/>
    <n v="1"/>
    <n v="1"/>
    <m/>
    <s v="None."/>
    <s v="CAS No. 75-37-6"/>
    <m/>
  </r>
  <r>
    <n v="31"/>
    <n v="1"/>
    <d v="2023-03-03T00:00:00"/>
    <s v="Amazon"/>
    <x v="1"/>
    <x v="24"/>
    <s v="Innovera"/>
    <s v="Innovera Electronics Duster"/>
    <s v="Innovera 10010 Compressed Air Duster Cleaner, 10 Oz Can"/>
    <s v="https://www.amazon.com/Innovera-10010-Compressed-Duster-Cleaner/dp/B08JLS4ZKY/ref=sr_1_136?crid=26N17J3N6HFHD&amp;keywords=CANNED+AIR+DUSTER&amp;qid=1677874767&amp;sprefix=canned+air+duster%2Caps%2C88&amp;sr=8-136"/>
    <s v="China"/>
    <m/>
    <s v="Innovera Technology Essentials"/>
    <n v="10.8"/>
    <n v="10.8"/>
    <n v="1.08"/>
    <n v="1"/>
    <s v="Single cannister"/>
    <n v="10"/>
    <m/>
    <n v="1"/>
    <s v="contains a bitterant to discourage inhalant abuse."/>
    <n v="1"/>
    <n v="1"/>
    <m/>
    <s v="None."/>
    <s v="CAS No. 75-37-6"/>
    <m/>
  </r>
  <r>
    <n v="32"/>
    <n v="1"/>
    <d v="2023-03-03T00:00:00"/>
    <s v="Amazon"/>
    <x v="1"/>
    <x v="24"/>
    <s v="Innovera"/>
    <s v="Innovera Electronics Duster"/>
    <s v="Innovera IVR10012 10 oz. Compressed Air Duster Cleaner (2/Pack)"/>
    <s v="https://www.amazon.com/Innovera-10012-Compressed-Duster-Cleaner/dp/B08JLSLXQG/ref=sr_1_118?crid=18OPVQQ68ZVOA&amp;keywords=aerosol+duster&amp;qid=1677878622&amp;sprefix=aerosol+duster%2Caps%2C78&amp;sr=8-118"/>
    <s v="China"/>
    <m/>
    <s v="Innovera Technology Essentials"/>
    <n v="16.16"/>
    <n v="8.08"/>
    <n v="0.80800000000000005"/>
    <n v="2"/>
    <s v="2-pack"/>
    <n v="10"/>
    <m/>
    <n v="1"/>
    <s v="contains a bitterant to discourage inhalant abuse."/>
    <n v="1"/>
    <n v="1"/>
    <m/>
    <s v="None."/>
    <s v="CAS No. 75-37-6"/>
    <m/>
  </r>
  <r>
    <n v="121"/>
    <n v="9"/>
    <d v="2023-03-08T00:00:00"/>
    <s v="Newegg"/>
    <x v="1"/>
    <x v="24"/>
    <s v="Innovera"/>
    <s v="Innovera Electronics Duster"/>
    <s v="Innovera IVR10010 Compressed Air Duster Cleaner, 10 oz. Can"/>
    <s v="https://www.newegg.com/innovera-compressed-air-dusters/p/N82E16848360010?Item=N82E16848360010&amp;Description=canned%20air&amp;cm_re=canned_air-_-48-360-010-_-Product"/>
    <s v="China"/>
    <m/>
    <s v="Innovera Technology Essentials"/>
    <n v="8.99"/>
    <n v="8.99"/>
    <n v="0.89900000000000002"/>
    <n v="1"/>
    <s v="Single cannister"/>
    <n v="10"/>
    <m/>
    <n v="1"/>
    <s v="contains a bitterant to discourage inhalant abuse"/>
    <n v="1"/>
    <n v="0"/>
    <m/>
    <s v="NEVER shake or tilt can before or during usage. Use in upright position only. NEVER use near a flammable source. NEVER use on camera mirrors. ALWAYS use with adequate ventilation. AVOID skin contact with product in liquid form, may cause frostbite. AVOID contact with product in liquid form, may cause plastic to discolor. Keep out of reach of children."/>
    <s v="CAS No. 75-37-6"/>
    <m/>
  </r>
  <r>
    <n v="122"/>
    <n v="9"/>
    <d v="2023-03-08T00:00:00"/>
    <s v="Newegg"/>
    <x v="1"/>
    <x v="24"/>
    <s v="Innovera"/>
    <s v="Innovera Electronics Duster"/>
    <s v="Innovera IVR10016 Compressed Air Duster Cleaner, 10 oz. Can, 6/Pack"/>
    <s v="https://www.newegg.com/innovera-compressed-air-dusters/p/N82E16848360013?Item=N82E16848360013&amp;Description=canned%20air&amp;cm_re=canned_air-_-48-360-013-_-Product"/>
    <s v="China"/>
    <m/>
    <s v="Innovera Technology Essentials"/>
    <n v="34.99"/>
    <n v="5.831666666666667"/>
    <n v="0.58316666666666672"/>
    <n v="6"/>
    <s v="6-pack"/>
    <n v="10"/>
    <m/>
    <n v="1"/>
    <s v="contains a bitterant to discourage inhalant abuse"/>
    <n v="1"/>
    <n v="0"/>
    <m/>
    <s v="NEVER shake or tilt can before or during usage. Use in upright position only. NEVER use near a flammable source. NEVER use on camera mirrors. ALWAYS use with adequate ventilation. AVOID skin contact with product in liquid form, may cause frostbite. AVOID contact with product in liquid form, may cause plastic to discolor. Keep out of reach of children."/>
    <s v="CAS No. 75-37-6"/>
    <m/>
  </r>
  <r>
    <n v="176"/>
    <n v="2"/>
    <d v="2023-03-06T00:00:00"/>
    <s v="Walmart"/>
    <x v="3"/>
    <x v="24"/>
    <s v="Innovera"/>
    <s v="Innovera Electronics Duster"/>
    <s v="Innovera IVR10012 10 oz. Compressed Air Duster Cleaner (2/Pack)"/>
    <s v="https://www.walmart.com/ip/Innovera-IVR10012-10-oz-Compressed-Air-Duster-Cleaner-2-Pack/271335787"/>
    <s v="China"/>
    <m/>
    <s v="Innovera Technology Essentials"/>
    <n v="16.16"/>
    <n v="8.08"/>
    <n v="0.80800000000000005"/>
    <n v="2"/>
    <s v="2-pack"/>
    <n v="10"/>
    <m/>
    <n v="1"/>
    <s v="contains a bitterant to discourage inhalant abuse"/>
    <n v="1"/>
    <n v="1"/>
    <m/>
    <s v="None."/>
    <s v="CAS No. 75-37-6"/>
    <m/>
  </r>
  <r>
    <n v="200"/>
    <n v="8"/>
    <d v="2023-03-08T00:00:00"/>
    <s v="WB Mason"/>
    <x v="1"/>
    <x v="24"/>
    <s v="Innovera"/>
    <s v="Innovera Electronics Duster"/>
    <s v="Innovera® Compressed Air Duster Cleaner, 10 oz Can, 2/Pack"/>
    <s v="https://www.wbmason.com/ProductDetail.aspx?ItemDesc=Innovera-Compressed-Air-Duster-Cleaner-10-oz-Can-2-Pack&amp;ItemID=IVR10012&amp;uom=PK&amp;COID=&amp;SearchID=999541591&amp;ii=2"/>
    <s v="China"/>
    <m/>
    <s v="Innovera Technology Essentials"/>
    <n v="14.98"/>
    <n v="7.49"/>
    <n v="0.749"/>
    <n v="2"/>
    <s v="2-pack"/>
    <n v="10"/>
    <m/>
    <n v="1"/>
    <s v="Safety enhanced can contains a bitterant to discourage inhalant abuse."/>
    <n v="1"/>
    <n v="1"/>
    <m/>
    <s v="None."/>
    <s v="CAS No. 75-37-6"/>
    <m/>
  </r>
  <r>
    <n v="201"/>
    <n v="8"/>
    <d v="2023-03-08T00:00:00"/>
    <s v="WB Mason"/>
    <x v="1"/>
    <x v="24"/>
    <s v="Innovera"/>
    <s v="Innovera Electronics Duster"/>
    <s v="Innovera® Compressed Air Duster Cleaner, 10 oz Can"/>
    <s v="https://www.wbmason.com/ProductDetail.aspx?ItemDesc=Innovera-Compressed-Air-Duster-Cleaner-10-oz-Can&amp;ItemID=IVR10010&amp;uom=EA&amp;COID=&amp;SearchID=999541591&amp;ii=3"/>
    <s v="China"/>
    <m/>
    <s v="Innovera Technology Essentials"/>
    <n v="9.49"/>
    <n v="9.49"/>
    <n v="0.94900000000000007"/>
    <n v="1"/>
    <s v="Single cannister"/>
    <n v="10"/>
    <m/>
    <n v="1"/>
    <s v="Safety enhanced can contains a bitterant to discourage inhalant abuse."/>
    <n v="1"/>
    <n v="1"/>
    <m/>
    <s v="None."/>
    <s v="CAS No. 75-37-6"/>
    <m/>
  </r>
  <r>
    <n v="202"/>
    <n v="8"/>
    <d v="2023-03-08T00:00:00"/>
    <s v="WB Mason"/>
    <x v="1"/>
    <x v="24"/>
    <s v="Innovera"/>
    <s v="Innovera Electronics Duster"/>
    <s v="Innovera® Compressed Air Duster Cleaner, 10 oz Can, 4/Pack"/>
    <s v="https://www.wbmason.com/ProductDetail.aspx?ItemDesc=Innovera-Compressed-Air-Duster-Cleaner-10-oz-Can-4-Pack&amp;ItemID=IVR10014&amp;uom=PK&amp;COID=&amp;SearchID=999541591&amp;ii=5"/>
    <s v="China"/>
    <m/>
    <s v="Innovera Technology Essentials"/>
    <n v="27.98"/>
    <n v="6.9950000000000001"/>
    <n v="0.69950000000000001"/>
    <n v="4"/>
    <s v="4-pack"/>
    <n v="10"/>
    <m/>
    <n v="1"/>
    <s v="Safety enhanced can contains a bitterant to discourage inhalant abuse."/>
    <n v="1"/>
    <n v="1"/>
    <m/>
    <s v="None."/>
    <s v="CAS No. 75-37-6"/>
    <m/>
  </r>
  <r>
    <n v="203"/>
    <n v="8"/>
    <d v="2023-03-08T00:00:00"/>
    <s v="WB Mason"/>
    <x v="1"/>
    <x v="24"/>
    <s v="Innovera"/>
    <s v="Innovera Electronics Duster"/>
    <s v="Innovera® Compressed Air Duster Cleaner, 10 oz Can, 6/Pack"/>
    <s v="https://www.wbmason.com/ProductDetail.aspx?ItemDesc=Innovera-Compressed-Air-Duster-Cleaner-10-oz-Can-6-Pack&amp;ItemID=IVR10016&amp;uom=PK&amp;COID=&amp;SearchID=999541591&amp;ii=6"/>
    <s v="China"/>
    <m/>
    <s v="Innovera Technology Essentials"/>
    <n v="36.979999999999997"/>
    <n v="6.1633333333333331"/>
    <n v="0.61633333333333329"/>
    <n v="6"/>
    <s v="6-pack"/>
    <n v="10"/>
    <m/>
    <n v="1"/>
    <s v="Safety enhanced can contains a bitterant to discourage inhalant abuse."/>
    <n v="1"/>
    <n v="1"/>
    <m/>
    <s v="None."/>
    <s v="CAS No. 75-37-6"/>
    <m/>
  </r>
  <r>
    <n v="75"/>
    <m/>
    <d v="2023-03-02T00:00:00"/>
    <m/>
    <x v="2"/>
    <x v="24"/>
    <s v="Innovera"/>
    <s v="Innovera Electronics Duster"/>
    <s v="Innovera Duster"/>
    <s v="n/a"/>
    <s v="China"/>
    <s v="supplied by Essendant Distributing, 3/22/23"/>
    <s v="Innovera Technology Essentials"/>
    <m/>
    <m/>
    <s v="-"/>
    <m/>
    <m/>
    <m/>
    <m/>
    <m/>
    <s v=" "/>
    <m/>
    <n v="0"/>
    <m/>
    <m/>
    <s v="CAS No. 75-37-6"/>
    <m/>
  </r>
  <r>
    <n v="26"/>
    <m/>
    <d v="2023-03-01T00:00:00"/>
    <m/>
    <x v="2"/>
    <x v="25"/>
    <s v="Chemtronics"/>
    <s v="Chemtronics"/>
    <s v="Chemtronics 152a Blast - Air Duster (ES1029)"/>
    <s v="https://www.chemtronics.com/152a-blast"/>
    <s v="USA"/>
    <s v="EM from mfg, 3/21/23"/>
    <s v="ITW Contamination Control Electronics"/>
    <m/>
    <n v="11.31"/>
    <n v="1.131"/>
    <m/>
    <m/>
    <n v="10"/>
    <m/>
    <m/>
    <s v=" "/>
    <n v="0"/>
    <n v="1"/>
    <m/>
    <m/>
    <s v="CAS No. 75-37-6"/>
    <m/>
  </r>
  <r>
    <n v="27"/>
    <m/>
    <d v="2023-03-01T00:00:00"/>
    <m/>
    <x v="2"/>
    <x v="25"/>
    <s v="Chemtronics"/>
    <s v="Chemtronics"/>
    <s v="Chemtronics Duster (ES1017)"/>
    <s v="https://www.chemtronics.com/duster"/>
    <s v="USA"/>
    <s v="EM from mfg, 3/21/23"/>
    <s v="ITW Contamination Control Electronics"/>
    <m/>
    <n v="15.590000000000002"/>
    <n v="1.5590000000000002"/>
    <m/>
    <m/>
    <n v="10"/>
    <m/>
    <m/>
    <s v=" "/>
    <n v="0"/>
    <n v="1"/>
    <m/>
    <m/>
    <s v="CAS No. 811-97-2 and 75-37-6"/>
    <m/>
  </r>
  <r>
    <n v="28"/>
    <m/>
    <d v="2023-03-01T00:00:00"/>
    <m/>
    <x v="2"/>
    <x v="25"/>
    <s v="Chemtronics"/>
    <s v="Chemtronics"/>
    <s v="Chemtronics Duster (ES1617)"/>
    <s v="https://www.chemtronics.com/duster"/>
    <s v="USA"/>
    <s v="EM from mfg, 3/21/23"/>
    <s v="ITW Contamination Control Electronics"/>
    <m/>
    <n v="18"/>
    <n v="1.5"/>
    <m/>
    <m/>
    <n v="12"/>
    <m/>
    <m/>
    <s v=" "/>
    <n v="0"/>
    <n v="1"/>
    <m/>
    <m/>
    <s v="CAS No. 811-97-2 and 75-37-6"/>
    <m/>
  </r>
  <r>
    <n v="29"/>
    <m/>
    <d v="2023-03-01T00:00:00"/>
    <m/>
    <x v="2"/>
    <x v="25"/>
    <s v="Chemtronics"/>
    <s v="Chemtronics"/>
    <s v="Chemtronics Typhoon Blast 70 Duster (ES1025)"/>
    <s v="https://www.chemtronics.com/typhoon-blast-70-duster"/>
    <s v="USA"/>
    <s v="EM from mfg, 3/21/23"/>
    <s v="ITW Contamination Control Electronics"/>
    <m/>
    <n v="22.819999999999997"/>
    <n v="2.2819999999999996"/>
    <m/>
    <m/>
    <n v="10"/>
    <m/>
    <m/>
    <s v=" "/>
    <n v="0"/>
    <n v="1"/>
    <m/>
    <m/>
    <s v="CAS No. 29118-24-9"/>
    <m/>
  </r>
  <r>
    <n v="30"/>
    <m/>
    <d v="2023-03-01T00:00:00"/>
    <m/>
    <x v="2"/>
    <x v="25"/>
    <s v="Chemtronics"/>
    <s v="Chemtronics"/>
    <s v="Chemtronics Ultrajet® compressed gas duster (ES1020)"/>
    <s v="https://www.chemtronics.com/ultrajet-2"/>
    <s v="USA"/>
    <s v="EM from mfg, 3/21/23"/>
    <s v="ITW Contamination Control Electronics"/>
    <m/>
    <n v="22.37"/>
    <n v="2.2370000000000001"/>
    <m/>
    <m/>
    <n v="10"/>
    <m/>
    <m/>
    <s v=" "/>
    <n v="0"/>
    <n v="1"/>
    <m/>
    <m/>
    <s v="CAS No. 811-97-2"/>
    <m/>
  </r>
  <r>
    <n v="31"/>
    <m/>
    <d v="2023-03-01T00:00:00"/>
    <m/>
    <x v="2"/>
    <x v="25"/>
    <s v="Chemtronics"/>
    <s v="Chemtronics"/>
    <s v="Chemtronics Ultrajet® 70  (ES1015)"/>
    <s v="https://www.chemtronics.com/ultrajet-70"/>
    <s v="USA"/>
    <s v="EM from mfg, 3/21/23"/>
    <s v="ITW Contamination Control Electronics"/>
    <m/>
    <n v="16.760000000000002"/>
    <n v="1.6760000000000002"/>
    <m/>
    <m/>
    <n v="10"/>
    <m/>
    <m/>
    <s v=" "/>
    <n v="0"/>
    <n v="1"/>
    <m/>
    <m/>
    <s v="CAS No. 811-97-2"/>
    <m/>
  </r>
  <r>
    <n v="32"/>
    <m/>
    <d v="2023-03-01T00:00:00"/>
    <m/>
    <x v="2"/>
    <x v="25"/>
    <s v="Chemtronics"/>
    <s v="Chemtronics"/>
    <s v="Chemtronics Ultrajet® All-Way Duster (ES1620)"/>
    <s v="https://www.chemtronics.com/ultrajet-all-way"/>
    <s v="USA"/>
    <s v="EM from mfg, 3/21/23"/>
    <s v="ITW Contamination Control Electronics"/>
    <m/>
    <n v="19.07"/>
    <n v="2.38375"/>
    <m/>
    <m/>
    <n v="8"/>
    <m/>
    <m/>
    <s v=" "/>
    <n v="0"/>
    <n v="1"/>
    <m/>
    <m/>
    <s v="CAS No. 811-97-2"/>
    <m/>
  </r>
  <r>
    <n v="33"/>
    <m/>
    <d v="2023-03-01T00:00:00"/>
    <m/>
    <x v="2"/>
    <x v="25"/>
    <s v="Chemtronics"/>
    <s v="Chemtronics"/>
    <s v="Chemtronics Ultrajet Duster System (ES1020K)"/>
    <s v="https://www.chemtronics.com/ultrajet-duster-system"/>
    <s v="USA"/>
    <s v="EM from mfg, 3/21/23"/>
    <s v="ITW Contamination Control Electronics"/>
    <m/>
    <n v="54.419999999999995"/>
    <n v="5.4419999999999993"/>
    <m/>
    <m/>
    <n v="10"/>
    <m/>
    <m/>
    <s v=" "/>
    <n v="0"/>
    <n v="1"/>
    <m/>
    <m/>
    <s v="CAS No. 811-97-2"/>
    <m/>
  </r>
  <r>
    <n v="34"/>
    <m/>
    <d v="2023-03-01T00:00:00"/>
    <m/>
    <x v="2"/>
    <x v="25"/>
    <s v="Chemtronics"/>
    <s v="Chemtronics"/>
    <s v="Chemtronics Ultrajet Duster System Refil (ES1020R)"/>
    <s v="https://www.chemtronics.com/ultrajet-duster-system"/>
    <s v="USA"/>
    <s v="EM from mfg, 3/21/23"/>
    <s v="ITW Contamination Control Electronics"/>
    <m/>
    <n v="19.96"/>
    <n v="1.996"/>
    <m/>
    <m/>
    <n v="10"/>
    <m/>
    <m/>
    <s v=" "/>
    <n v="0"/>
    <n v="1"/>
    <m/>
    <m/>
    <s v="CAS No. 811-97-2"/>
    <m/>
  </r>
  <r>
    <n v="33"/>
    <n v="1"/>
    <d v="2023-03-03T00:00:00"/>
    <s v="Amazon"/>
    <x v="1"/>
    <x v="25"/>
    <s v="Chemtronics"/>
    <s v="Chemtronics Duster"/>
    <s v="ITW Chemtronics ES1017 Canned Air"/>
    <s v="https://www.amazon.com/ITW-Chemtronics-ES1017-Canned-Air/dp/B008E0MDFI/ref=sr_1_137?crid=26N17J3N6HFHD&amp;keywords=CANNED+AIR+DUSTER&amp;qid=1677874767&amp;sprefix=canned+air+duster%2Caps%2C88&amp;sr=8-137"/>
    <s v="USA"/>
    <m/>
    <s v="ITW Contamination Control Electronics"/>
    <n v="13.13"/>
    <n v="13.13"/>
    <n v="1.3130000000000002"/>
    <n v="1"/>
    <s v="Single cannister"/>
    <n v="10"/>
    <m/>
    <n v="0"/>
    <m/>
    <n v="0"/>
    <n v="1"/>
    <m/>
    <s v="WARNING:_x000a_CHOKING HAZARD -- Small parts. Not for children under 3 yrs."/>
    <s v="CAS No. 75-37-6"/>
    <m/>
  </r>
  <r>
    <n v="72"/>
    <n v="5"/>
    <d v="2023-03-08T00:00:00"/>
    <s v="Grainger"/>
    <x v="1"/>
    <x v="25"/>
    <s v="Chemtronics"/>
    <s v="Chemtronics Typhoon Blast 70"/>
    <s v="CHEMTRONICS Aerosol Duster: 10 oz Size, 10 oz Net Wt"/>
    <s v="https://www.grainger.com/product/CHEMTRONICS-Aerosol-Duster-10-oz-Size-55NG27"/>
    <s v="USA"/>
    <m/>
    <s v="ITW Contamination Control Electronics"/>
    <n v="40.19"/>
    <n v="40.19"/>
    <n v="4.0190000000000001"/>
    <n v="1"/>
    <s v="Single cannister"/>
    <n v="10"/>
    <m/>
    <n v="0"/>
    <s v=""/>
    <n v="0"/>
    <n v="0"/>
    <m/>
    <s v="None."/>
    <s v="CAS No. 29118-24-9"/>
    <m/>
  </r>
  <r>
    <n v="73"/>
    <n v="5"/>
    <d v="2023-03-08T00:00:00"/>
    <s v="Grainger"/>
    <x v="1"/>
    <x v="25"/>
    <s v="Chemtronics"/>
    <s v="Chemtronics Ultra Jet"/>
    <s v="CHEMTRONICS Gas Duster: 10 oz Size, 10 oz Net Wt"/>
    <s v="https://www.grainger.com/product/CHEMTRONICS-Gas-Duster-10-oz-Size-55NG24"/>
    <s v="USA"/>
    <m/>
    <s v="ITW Contamination Control Electronics"/>
    <n v="42.96"/>
    <n v="42.96"/>
    <n v="4.2960000000000003"/>
    <n v="1"/>
    <s v="Single cannister"/>
    <n v="10"/>
    <m/>
    <n v="0"/>
    <s v=""/>
    <n v="0"/>
    <n v="0"/>
    <m/>
    <s v="None."/>
    <s v="CAS No. 811-97-2"/>
    <m/>
  </r>
  <r>
    <n v="34"/>
    <n v="1"/>
    <d v="2023-03-03T00:00:00"/>
    <s v="Amazon"/>
    <x v="1"/>
    <x v="25"/>
    <s v="Chemtronics"/>
    <s v="Chemtronics Ultra Jet 70"/>
    <s v="Chemtronics Ultrajet Air Duster - Spray 283 g Aerosol Can - ES1015 [PRICE is per CAN]"/>
    <s v="https://www.amazon.com/Chemtronics-Ultrajet-Air-Duster-Aerosol/dp/B007XIKKWK/ref=sr_1_115?crid=18OPVQQ68ZVOA&amp;keywords=aerosol+duster&amp;qid=1677878622&amp;sprefix=aerosol+duster%2Caps%2C78&amp;sr=8-115"/>
    <s v="USA"/>
    <m/>
    <s v="ITW Contamination Control Electronics"/>
    <n v="28.4"/>
    <n v="28.4"/>
    <n v="2.84"/>
    <n v="1"/>
    <s v="Single cannister"/>
    <n v="10"/>
    <m/>
    <n v="0"/>
    <m/>
    <n v="0"/>
    <n v="1"/>
    <m/>
    <s v="None."/>
    <s v="CAS No. 811-97-2"/>
    <m/>
  </r>
  <r>
    <n v="35"/>
    <n v="1"/>
    <d v="2023-03-03T00:00:00"/>
    <s v="Amazon"/>
    <x v="1"/>
    <x v="25"/>
    <s v="Chemtronics"/>
    <s v="Chemtronics Ultra Jet All-Way"/>
    <s v="Chemtronics Ultrajet Air Duster - Spray 226 g Aerosol Can - ES1620 [PRICE is per CAN]"/>
    <s v="https://www.amazon.com/Chemtronics-Ultrajet-Air-Duster-Aerosol/dp/B001DPS35K/ref=sr_1_151?crid=18OPVQQ68ZVOA&amp;keywords=aerosol+duster&amp;qid=1677878649&amp;sprefix=aerosol+duster%2Caps%2C78&amp;sr=8-151"/>
    <s v="USA"/>
    <m/>
    <s v="ITW Contamination Control Electronics"/>
    <n v="34.65"/>
    <n v="34.65"/>
    <n v="4.3312499999999998"/>
    <n v="1"/>
    <s v="Single cannister"/>
    <n v="8"/>
    <m/>
    <n v="0"/>
    <m/>
    <n v="0"/>
    <n v="0"/>
    <m/>
    <s v="None."/>
    <s v="CAS No. 811-97-2"/>
    <m/>
  </r>
  <r>
    <n v="74"/>
    <n v="5"/>
    <d v="2023-03-08T00:00:00"/>
    <s v="Grainger"/>
    <x v="1"/>
    <x v="25"/>
    <s v="Chemtronics"/>
    <s v="Chemtronics Ultra Jet Refill"/>
    <s v="CHEMTRONICS Aerosol Refill: 10 oz Size, 10 oz Net Wt"/>
    <s v="https://www.grainger.com/product/CHEMTRONICS-Aerosol-Refill-10-oz-Size-55NG26"/>
    <s v="USA"/>
    <m/>
    <s v="ITW Contamination Control Electronics"/>
    <n v="40.869999999999997"/>
    <n v="40.869999999999997"/>
    <n v="4.0869999999999997"/>
    <n v="1"/>
    <s v="Single cannister"/>
    <n v="10"/>
    <m/>
    <n v="0"/>
    <s v=""/>
    <n v="0"/>
    <n v="0"/>
    <m/>
    <s v="None."/>
    <s v="CAS No. 811-97-2"/>
    <m/>
  </r>
  <r>
    <n v="75"/>
    <n v="5"/>
    <d v="2023-03-08T00:00:00"/>
    <s v="Grainger"/>
    <x v="1"/>
    <x v="25"/>
    <s v="Chemtronics"/>
    <s v="Chemtronics Ultra Jet System"/>
    <s v="CHEMTRONICS Duster System: 10 oz Size, 10 oz Net Wt"/>
    <s v="https://www.grainger.com/product/CHEMTRONICS-Duster-System-10-oz-Size-55NG25"/>
    <s v="USA"/>
    <m/>
    <s v="ITW Contamination Control Electronics"/>
    <n v="96.27"/>
    <n v="96.27"/>
    <n v="9.6269999999999989"/>
    <n v="1"/>
    <s v="Single cannister"/>
    <n v="10"/>
    <m/>
    <n v="0"/>
    <s v=""/>
    <n v="0"/>
    <n v="0"/>
    <m/>
    <s v="None."/>
    <s v="CAS No. 811-97-2"/>
    <m/>
  </r>
  <r>
    <n v="35"/>
    <m/>
    <d v="2023-03-01T00:00:00"/>
    <m/>
    <x v="2"/>
    <x v="25"/>
    <s v="Techspray"/>
    <s v="Techspray"/>
    <s v="Techspray Duster (1671-10S)"/>
    <s v="https://www.techspray.com/duster-7"/>
    <s v="USA"/>
    <s v="EM from mfg, 3/21/23"/>
    <s v="ITW Contamination Control Electronics"/>
    <m/>
    <n v="15.6875"/>
    <n v="1.5687500000000001"/>
    <m/>
    <m/>
    <n v="10"/>
    <m/>
    <m/>
    <s v=" "/>
    <n v="0"/>
    <n v="1"/>
    <m/>
    <m/>
    <s v="CAS No. 811-97-2"/>
    <m/>
  </r>
  <r>
    <n v="36"/>
    <m/>
    <d v="2023-03-01T00:00:00"/>
    <m/>
    <x v="2"/>
    <x v="25"/>
    <s v="Techspray"/>
    <s v="Techspray"/>
    <s v="Techspray Duster (1671-15S)"/>
    <s v="https://www.techspray.com/duster-7"/>
    <s v="USA"/>
    <s v="EM from mfg, 3/21/23"/>
    <s v="ITW Contamination Control Electronics"/>
    <m/>
    <n v="23.212500000000002"/>
    <n v="1.5475000000000001"/>
    <m/>
    <m/>
    <n v="15"/>
    <m/>
    <m/>
    <s v=" "/>
    <n v="0"/>
    <n v="1"/>
    <m/>
    <m/>
    <s v="CAS No. 811-97-2"/>
    <m/>
  </r>
  <r>
    <n v="37"/>
    <m/>
    <d v="2023-03-01T00:00:00"/>
    <m/>
    <x v="2"/>
    <x v="25"/>
    <s v="Techspray"/>
    <s v="Techspray"/>
    <s v="Techspray Renew-Duster (1580-10S)"/>
    <s v="https://www.techspray.com/renew-duster"/>
    <s v="USA"/>
    <s v="EM from mfg, 3/21/23"/>
    <s v="ITW Contamination Control Electronics"/>
    <m/>
    <n v="22.41"/>
    <n v="2.2410000000000001"/>
    <m/>
    <m/>
    <n v="10"/>
    <m/>
    <m/>
    <s v=" "/>
    <n v="0"/>
    <n v="1"/>
    <m/>
    <m/>
    <s v="CAS No. 29118-24-9"/>
    <m/>
  </r>
  <r>
    <n v="38"/>
    <m/>
    <d v="2023-03-01T00:00:00"/>
    <m/>
    <x v="2"/>
    <x v="25"/>
    <s v="Techspray"/>
    <s v="Techspray"/>
    <s v="Techspray Economy Duster Economical HFC­152a (1673-10S)"/>
    <s v="https://www.techspray.com/economy-duster-4"/>
    <s v="USA"/>
    <s v="EM from mfg, 3/21/23"/>
    <s v="ITW Contamination Control Electronics"/>
    <m/>
    <n v="8.4500000000000011"/>
    <n v="0.84500000000000008"/>
    <m/>
    <m/>
    <n v="10"/>
    <m/>
    <m/>
    <s v=" "/>
    <n v="0"/>
    <n v="1"/>
    <m/>
    <m/>
    <s v="CAS No. 75-37-6"/>
    <m/>
  </r>
  <r>
    <n v="39"/>
    <m/>
    <d v="2023-03-01T00:00:00"/>
    <m/>
    <x v="2"/>
    <x v="25"/>
    <s v="Techspray"/>
    <s v="Techspray"/>
    <s v="Techspray Vortex Duster (1697-8S)"/>
    <s v="https://www.techspray.com/vortex-duster-3"/>
    <s v="USA"/>
    <s v="EM from mfg, 3/21/23"/>
    <s v="ITW Contamination Control Electronics"/>
    <m/>
    <n v="18.38"/>
    <n v="2.2974999999999999"/>
    <m/>
    <m/>
    <n v="8"/>
    <m/>
    <m/>
    <s v=" "/>
    <n v="0"/>
    <n v="1"/>
    <m/>
    <m/>
    <s v="CAS No. 811-97-2"/>
    <m/>
  </r>
  <r>
    <n v="40"/>
    <m/>
    <d v="2023-03-01T00:00:00"/>
    <m/>
    <x v="2"/>
    <x v="25"/>
    <s v="Techspray"/>
    <s v="Techspray"/>
    <s v="Techspray Vortex Duster (1697-10S)"/>
    <s v="https://www.techspray.com/vortex-duster-3"/>
    <s v="USA"/>
    <s v="EM from mfg, 3/21/23"/>
    <s v="ITW Contamination Control Electronics"/>
    <m/>
    <n v="19.84"/>
    <n v="1.984"/>
    <m/>
    <m/>
    <n v="10"/>
    <m/>
    <m/>
    <s v=" "/>
    <n v="0"/>
    <n v="1"/>
    <m/>
    <m/>
    <s v="CAS No. 811-97-2"/>
    <m/>
  </r>
  <r>
    <n v="36"/>
    <n v="1"/>
    <d v="2023-03-03T00:00:00"/>
    <s v="Amazon"/>
    <x v="1"/>
    <x v="25"/>
    <s v="Techspray"/>
    <s v="Techspray Duster"/>
    <s v="TECHSPRAY 1671-10S Gas Duster, AEROSOL, 10OZ"/>
    <s v="https://www.amazon.com/TECHSPRAY-1671-10S-DUSTER-AEROSOL-10OZ/dp/B005T5DE8G/ref=sr_1_2?crid=18OPVQQ68ZVOA&amp;keywords=aerosol+duster&amp;qid=1677878511&amp;sprefix=aerosol+duster%2Caps%2C78&amp;sr=8-2"/>
    <s v="USA"/>
    <m/>
    <s v="ITW Contamination Control Electronics"/>
    <n v="22.97"/>
    <n v="22.97"/>
    <n v="2.2969999999999997"/>
    <n v="1"/>
    <s v="Single cannister"/>
    <n v="10"/>
    <m/>
    <n v="0"/>
    <m/>
    <n v="0"/>
    <n v="0"/>
    <m/>
    <s v="None."/>
    <s v="CAS No. 811-97-2"/>
    <m/>
  </r>
  <r>
    <n v="37"/>
    <n v="1"/>
    <d v="2023-03-03T00:00:00"/>
    <s v="Amazon"/>
    <x v="1"/>
    <x v="25"/>
    <s v="Techspray"/>
    <s v="Techspray Duster"/>
    <s v="Aerosol Duster, 15 Oz."/>
    <s v="https://www.amazon.com/Tech-Spray-LYSB000AS3MV6-CMPTRACCS-Aerosol-Duster/dp/B000AS3MV6/ref=sr_1_179?crid=18OPVQQ68ZVOA&amp;keywords=aerosol+duster&amp;qid=1677881374&amp;sprefix=aerosol+duster%2Caps%2C78&amp;sr=8-179"/>
    <s v="USA"/>
    <m/>
    <s v="ITW Contamination Control Electronics"/>
    <n v="39.630000000000003"/>
    <n v="39.630000000000003"/>
    <n v="2.6420000000000003"/>
    <n v="1"/>
    <s v="Single cannister"/>
    <n v="15"/>
    <m/>
    <n v="0"/>
    <m/>
    <n v="0"/>
    <n v="0"/>
    <m/>
    <s v="None."/>
    <s v="CAS No. 811-97-2"/>
    <m/>
  </r>
  <r>
    <n v="38"/>
    <n v="1"/>
    <d v="2023-03-03T00:00:00"/>
    <s v="Amazon"/>
    <x v="1"/>
    <x v="25"/>
    <s v="Techspray"/>
    <s v="Techspray Economy Duster"/>
    <s v="TECHSPRAY 1673-10S DUSTER, AEROSOL, 10FL.OZ (5 pieces)"/>
    <s v="https://www.amazon.com/TECHSPRAY-1673-10S-DUSTER-AEROSOL-10FL-OZ/dp/B00LPPOBKO/ref=sr_1_214?crid=18OPVQQ68ZVOA&amp;keywords=aerosol+duster&amp;qid=1677881422&amp;sprefix=aerosol+duster%2Caps%2C78&amp;sr=8-214"/>
    <s v="USA"/>
    <m/>
    <s v="ITW Contamination Control Electronics"/>
    <n v="54.4"/>
    <n v="10.879999999999999"/>
    <n v="1.0879999999999999"/>
    <n v="5"/>
    <s v="5-pack"/>
    <n v="10"/>
    <m/>
    <n v="0"/>
    <m/>
    <n v="0"/>
    <n v="0"/>
    <m/>
    <s v="None."/>
    <s v="CAS No. 75-37-6"/>
    <m/>
  </r>
  <r>
    <n v="76"/>
    <n v="5"/>
    <d v="2023-03-08T00:00:00"/>
    <s v="Grainger"/>
    <x v="1"/>
    <x v="25"/>
    <s v="Techspray"/>
    <s v="Techspray Economy Duster"/>
    <s v="TECHSPRAY Economy Duster: 10 oz Size, 10 oz Net Wt"/>
    <s v="https://www.grainger.com/product/TECHSPRAY-Economy-Duster-10-oz-Size-19YY59"/>
    <s v="USA"/>
    <m/>
    <s v="ITW Contamination Control Electronics"/>
    <n v="13.24"/>
    <n v="13.24"/>
    <n v="1.3240000000000001"/>
    <n v="1"/>
    <s v="Single cannister"/>
    <n v="10"/>
    <m/>
    <n v="0"/>
    <s v=""/>
    <n v="0"/>
    <n v="0"/>
    <m/>
    <s v="None."/>
    <s v="CAS No. 75-37-6"/>
    <m/>
  </r>
  <r>
    <n v="39"/>
    <n v="1"/>
    <d v="2023-03-03T00:00:00"/>
    <s v="Amazon"/>
    <x v="1"/>
    <x v="25"/>
    <s v="Techspray"/>
    <s v="Techspray Vortex"/>
    <s v="TECHSPRAY 1697-8S Gas Duster, AEROSOL, 8FL.OZ"/>
    <s v="https://www.amazon.com/TECHSPRAY-1697-8S-DUSTER-AEROSOL-8FL-OZ/dp/B005T5DI14/ref=sr_1_216?crid=18OPVQQ68ZVOA&amp;keywords=aerosol+duster&amp;qid=1677881422&amp;sprefix=aerosol+duster%2Caps%2C78&amp;sr=8-216"/>
    <s v="USA"/>
    <m/>
    <s v="ITW Contamination Control Electronics"/>
    <s v="NA"/>
    <s v="-"/>
    <s v="-"/>
    <n v="1"/>
    <s v="Single cannister"/>
    <n v="8"/>
    <m/>
    <n v="0"/>
    <m/>
    <n v="0"/>
    <n v="0"/>
    <m/>
    <s v="None."/>
    <s v="CAS No. 811-97-2"/>
    <m/>
  </r>
  <r>
    <n v="77"/>
    <n v="5"/>
    <d v="2023-03-08T00:00:00"/>
    <s v="Grainger"/>
    <x v="1"/>
    <x v="25"/>
    <s v="Techspray"/>
    <s v="Techspray Vortex 360 Duster"/>
    <s v="TECHSPRAY Non-Flammable Duster: 8 oz Size, 8 oz Net Wt"/>
    <s v="https://www.grainger.com/product/TECHSPRAY-Non-Flammable-Duster-8-oz-19YY61"/>
    <s v="USA"/>
    <m/>
    <s v="ITW Contamination Control Electronics"/>
    <n v="17.38"/>
    <n v="17.38"/>
    <n v="2.1724999999999999"/>
    <n v="1"/>
    <s v="Single cannister"/>
    <n v="8"/>
    <m/>
    <n v="0"/>
    <s v=""/>
    <n v="0"/>
    <n v="0"/>
    <m/>
    <s v="None."/>
    <s v="CAS No. 811-97-2"/>
    <m/>
  </r>
  <r>
    <n v="78"/>
    <n v="5"/>
    <d v="2023-03-08T00:00:00"/>
    <s v="Grainger"/>
    <x v="1"/>
    <x v="25"/>
    <s v="Techspray"/>
    <s v="Techspray Vortex Duster"/>
    <s v="TECHSPRAY Non-Flammable Duster: 10 oz Size, 10 oz Net Wt"/>
    <s v="https://www.grainger.com/product/TECHSPRAY-Non-Flammable-Duster-10-oz-19YY60"/>
    <s v="USA"/>
    <m/>
    <s v="ITW Contamination Control Electronics"/>
    <n v="21.65"/>
    <n v="21.65"/>
    <n v="2.165"/>
    <n v="1"/>
    <s v="Single cannister"/>
    <n v="10"/>
    <m/>
    <n v="0"/>
    <s v=""/>
    <n v="0"/>
    <n v="0"/>
    <m/>
    <s v="None."/>
    <s v="CAS No. 811-97-2"/>
    <m/>
  </r>
  <r>
    <n v="99"/>
    <n v="15"/>
    <d v="2023-03-08T00:00:00"/>
    <s v="Kimball Midwest"/>
    <x v="1"/>
    <x v="26"/>
    <s v="Kimball Midwest"/>
    <s v="Eco-Blast Air Duster"/>
    <s v="Eco-Blast Air Duster"/>
    <s v="https://www.kimballmidwest.com/801207"/>
    <s v=" "/>
    <m/>
    <s v="Kimball Midwest, Inc."/>
    <s v="NA"/>
    <s v="-"/>
    <s v="-"/>
    <n v="1"/>
    <s v="Single cannister"/>
    <n v="8"/>
    <m/>
    <n v="0"/>
    <s v=""/>
    <n v="0"/>
    <n v="1"/>
    <m/>
    <s v="None."/>
    <s v="CAS No. 75-37-6"/>
    <m/>
  </r>
  <r>
    <n v="100"/>
    <n v="15"/>
    <d v="2023-03-08T00:00:00"/>
    <s v="Kimball Midwest"/>
    <x v="1"/>
    <x v="26"/>
    <s v="Kimball Midwest"/>
    <s v="Eco-Blast Air Duster"/>
    <s v="Eco-Blast Air Duster - 12 Pack"/>
    <s v="https://www.kimballmidwest.com/801207C"/>
    <s v=" "/>
    <m/>
    <s v="Kimball Midwest, Inc."/>
    <s v="NA"/>
    <s v="-"/>
    <s v="-"/>
    <n v="12"/>
    <s v="12-pack"/>
    <n v="8"/>
    <m/>
    <n v="0"/>
    <s v=""/>
    <n v="0"/>
    <n v="1"/>
    <m/>
    <s v="None."/>
    <s v="CAS No. 75-37-6"/>
    <m/>
  </r>
  <r>
    <n v="101"/>
    <n v="15"/>
    <d v="2023-03-08T00:00:00"/>
    <s v="Kimball Midwest"/>
    <x v="1"/>
    <x v="26"/>
    <s v="Kimball Midwest"/>
    <s v="Hi-Blast Air Duster"/>
    <s v="Hi-Blast Air Duster"/>
    <s v="https://www.kimballmidwest.com/80935"/>
    <s v=" "/>
    <m/>
    <s v="Kimball Midwest, Inc."/>
    <s v="NA"/>
    <s v="-"/>
    <s v="-"/>
    <n v="1"/>
    <s v="Single cannister"/>
    <n v="10"/>
    <m/>
    <n v="0"/>
    <s v=""/>
    <n v="0"/>
    <n v="1"/>
    <m/>
    <s v="None."/>
    <s v="CAS No. 811-97-2"/>
    <m/>
  </r>
  <r>
    <n v="102"/>
    <n v="15"/>
    <d v="2023-03-08T00:00:00"/>
    <s v="Kimball Midwest"/>
    <x v="1"/>
    <x v="26"/>
    <s v="Kimball Midwest"/>
    <s v="Hi-Blast Air Duster"/>
    <s v="Hi-Blast Air Duster - 12 Pack"/>
    <s v="https://www.kimballmidwest.com/80935C"/>
    <s v=" "/>
    <m/>
    <s v="Kimball Midwest, Inc."/>
    <s v="NA"/>
    <s v="-"/>
    <s v="-"/>
    <n v="12"/>
    <s v="12-pack"/>
    <n v="10"/>
    <m/>
    <n v="0"/>
    <s v=""/>
    <n v="0"/>
    <n v="1"/>
    <m/>
    <s v="None."/>
    <s v="CAS No. 811-97-2"/>
    <m/>
  </r>
  <r>
    <n v="79"/>
    <n v="5"/>
    <d v="2023-03-08T00:00:00"/>
    <s v="Grainger"/>
    <x v="1"/>
    <x v="27"/>
    <s v="Skilcraft"/>
    <s v="Skilcraft"/>
    <s v="ABILITY ONE Aerosol Duster: 16 oz Size, 10 oz Net Wt"/>
    <s v="https://www.grainger.com/product/ABILITY-ONE-Aerosol-Duster-16-oz-Size-2RRD2"/>
    <s v="USA"/>
    <m/>
    <s v="LHB Industries"/>
    <n v="10.07"/>
    <n v="10.07"/>
    <n v="0.62937500000000002"/>
    <n v="1"/>
    <s v="Single cannister"/>
    <n v="16"/>
    <m/>
    <n v="0"/>
    <s v=""/>
    <n v="0"/>
    <n v="0"/>
    <m/>
    <s v="None."/>
    <s v="n/a"/>
    <m/>
  </r>
  <r>
    <n v="80"/>
    <n v="5"/>
    <d v="2023-03-08T00:00:00"/>
    <s v="Grainger"/>
    <x v="1"/>
    <x v="27"/>
    <s v="Skilcraft"/>
    <s v="Skilcraft"/>
    <s v="ABILITY ONE Aerosol Duster: 10 oz Size, 10 oz Net Wt"/>
    <s v="https://www.grainger.com/product/ABILITY-ONE-Aerosol-Duster-10-oz-Size-52CA30"/>
    <s v="USA"/>
    <m/>
    <s v="LHB Industries"/>
    <n v="15.89"/>
    <n v="15.89"/>
    <n v="1.589"/>
    <n v="1"/>
    <s v="Single cannister"/>
    <n v="10"/>
    <m/>
    <n v="0"/>
    <s v=""/>
    <n v="0"/>
    <n v="0"/>
    <m/>
    <s v="None."/>
    <s v="n/a"/>
    <m/>
  </r>
  <r>
    <n v="80"/>
    <m/>
    <d v="2023-03-02T00:00:00"/>
    <m/>
    <x v="2"/>
    <x v="27"/>
    <s v="Skilcraft"/>
    <s v="Skilcraft"/>
    <s v="Skilcraft 152A POWER DUSTER"/>
    <s v="https://store.lhbindustries.com/power-duster/152a-power-duster-0894------010?returnurl=%2fpower-duster%2f"/>
    <s v="USA"/>
    <m/>
    <s v="LHB Industries"/>
    <m/>
    <n v="3.4641666666666668"/>
    <n v="0.34641666666666671"/>
    <m/>
    <m/>
    <n v="10"/>
    <m/>
    <m/>
    <s v=" "/>
    <n v="0"/>
    <n v="0"/>
    <m/>
    <m/>
    <s v="CAS No. 75-37-6"/>
    <m/>
  </r>
  <r>
    <n v="81"/>
    <m/>
    <d v="2023-03-02T00:00:00"/>
    <m/>
    <x v="2"/>
    <x v="27"/>
    <s v="Skilcraft"/>
    <s v="Skilcraft"/>
    <s v="Skilcraft 152A POWER DUSTER - TWIN PACK"/>
    <s v="https://store.lhbindustries.com/power-duster/152a-power-duster-twin-pack-0894------008?returnurl=%2fpower-duster%2f"/>
    <s v="USA"/>
    <m/>
    <s v="LHB Industries"/>
    <m/>
    <n v="3.4350000000000001"/>
    <n v="0.34350000000000003"/>
    <m/>
    <m/>
    <n v="10"/>
    <m/>
    <m/>
    <s v=" "/>
    <n v="0"/>
    <n v="0"/>
    <m/>
    <m/>
    <s v="CAS No. 75-37-6"/>
    <m/>
  </r>
  <r>
    <n v="82"/>
    <m/>
    <d v="2023-03-02T00:00:00"/>
    <m/>
    <x v="2"/>
    <x v="27"/>
    <s v="Skilcraft"/>
    <s v="Skilcraft"/>
    <s v="Skilcraft 152A POWER DUSTER - TRIPLE PACK"/>
    <s v="https://store.lhbindustries.com/power-duster/152a-power-duster-triple-pack-0894------009?returnurl=%2fpower-duster%2f"/>
    <s v="USA"/>
    <m/>
    <s v="LHB Industries"/>
    <m/>
    <n v="3.42"/>
    <n v="0.34199999999999997"/>
    <m/>
    <m/>
    <n v="10"/>
    <m/>
    <m/>
    <s v=" "/>
    <n v="0"/>
    <n v="0"/>
    <m/>
    <m/>
    <s v="CAS No. 75-37-6"/>
    <m/>
  </r>
  <r>
    <n v="83"/>
    <m/>
    <d v="2023-03-02T00:00:00"/>
    <m/>
    <x v="2"/>
    <x v="27"/>
    <s v="Skilcraft"/>
    <s v="Skilcraft"/>
    <s v="Skilcraft 134A POWER DUSTER II"/>
    <s v="https://store.lhbindustries.com/power-duster/134a-power-duster-ii-0894------011?returnurl=%2fpower-duster%2f"/>
    <s v="USA"/>
    <m/>
    <s v="LHB Industries"/>
    <m/>
    <n v="6.54"/>
    <n v="0.65400000000000003"/>
    <m/>
    <m/>
    <n v="10"/>
    <m/>
    <m/>
    <s v=" "/>
    <n v="0"/>
    <n v="0"/>
    <m/>
    <m/>
    <s v="CAS No. 811-97-2"/>
    <m/>
  </r>
  <r>
    <n v="94"/>
    <n v="10"/>
    <d v="2023-03-09T00:00:00"/>
    <s v="Instacart"/>
    <x v="4"/>
    <x v="28"/>
    <s v="RCA"/>
    <s v="RCA Dusting Air"/>
    <s v="RCA Dusting Air Contact Cleaner"/>
    <s v="https://www.instacart.com/store/lowes-home-improvement/products/25176614?source_type=cross_retailer_search&amp;source_value=items&amp;search_id=109ed271-ef2a-4709-8c0f-d890f5a8a422&amp;element_load_id=8b61b563-dc05-4406-bd5a-a68ea24f04df"/>
    <s v="USA"/>
    <m/>
    <s v="VOXX Accessories Corp."/>
    <n v="10.69"/>
    <n v="10.69"/>
    <n v="1.069"/>
    <n v="1"/>
    <s v="Single cannister"/>
    <n v="10"/>
    <m/>
    <n v="1"/>
    <s v="This product contains a bitterant to help discourage inhalant abuse. "/>
    <n v="1"/>
    <n v="1"/>
    <m/>
    <s v="None."/>
    <s v="n/a"/>
    <m/>
  </r>
  <r>
    <n v="41"/>
    <n v="1"/>
    <d v="2023-03-03T00:00:00"/>
    <s v="Amazon"/>
    <x v="1"/>
    <x v="29"/>
    <s v="Maxell"/>
    <s v="Maxell Blast Away"/>
    <s v="Maxell Mxl190025 Canned Air Nonflammable 10 Oz."/>
    <s v="https://www.amazon.com/Maxell-Canned-Air-10-CA-4/dp/B0062AM4OM/ref=sr_1_139?crid=26N17J3N6HFHD&amp;keywords=CANNED+AIR+DUSTER&amp;qid=1677874767&amp;sprefix=canned+air+duster%2Caps%2C88&amp;sr=8-139"/>
    <s v="USA"/>
    <m/>
    <s v="Falcon Safety Products, Inc. "/>
    <n v="13.98"/>
    <n v="13.98"/>
    <n v="1.3980000000000001"/>
    <n v="1"/>
    <s v="Single cannister"/>
    <n v="10"/>
    <m/>
    <n v="1"/>
    <s v="Contains bitterant to combat product misuse."/>
    <n v="1"/>
    <n v="1"/>
    <m/>
    <s v="None."/>
    <s v="CAS No. 811-97-2"/>
    <m/>
  </r>
  <r>
    <n v="123"/>
    <n v="9"/>
    <d v="2023-03-08T00:00:00"/>
    <s v="Newegg"/>
    <x v="1"/>
    <x v="29"/>
    <s v="Maxell"/>
    <s v="Maxell Blast Away"/>
    <s v="Maxell 190025 Blast Away Canned Air (Single Can) - 10 fl oz - Non-flammable - 1 Each - Blue, White"/>
    <s v="https://www.newegg.com/maxell-cleaning-tools/p/N82E16826996023?Item=N82E16826996023&amp;Description=canned%20air&amp;cm_re=canned_air-_-26-996-023-_-Product&amp;quicklink=true"/>
    <s v="USA"/>
    <m/>
    <s v="Falcon Safety Products, Inc. "/>
    <n v="9.99"/>
    <n v="9.99"/>
    <n v="0.999"/>
    <n v="1"/>
    <s v="Single cannister"/>
    <n v="10"/>
    <m/>
    <n v="1"/>
    <s v="contains a bitterant to discourage inhalant abuse"/>
    <n v="1"/>
    <n v="1"/>
    <m/>
    <s v="CHOKING HAZARD Small parts. Not for children under 3 years."/>
    <s v="CAS No. 811-97-2"/>
    <m/>
  </r>
  <r>
    <n v="124"/>
    <n v="9"/>
    <d v="2023-03-08T00:00:00"/>
    <s v="Newegg"/>
    <x v="1"/>
    <x v="29"/>
    <s v="Maxell"/>
    <s v="Maxell Blast Away"/>
    <s v="Maxell 190026 CA-4 Blast Away Multi Purpose Duster - 2 Pack"/>
    <s v="https://www.newegg.com/maxell-compressed-air-dusters/p/N82E16826996049?Item=N82E16826996049&amp;Description=canned%20air&amp;cm_re=canned_air-_-26-996-049-_-Product&amp;quicklink=true"/>
    <s v="USA"/>
    <m/>
    <s v="Falcon Safety Products, Inc. "/>
    <n v="17.989999999999998"/>
    <n v="8.9949999999999992"/>
    <n v="0.89949999999999997"/>
    <n v="2"/>
    <s v="2-pack"/>
    <n v="10"/>
    <m/>
    <n v="1"/>
    <s v="Contains a bitterant to help discourage inhalant abuse"/>
    <n v="1"/>
    <n v="0"/>
    <m/>
    <s v="Warning: Flammable gas. Contents under pressure. Containers may explode when heated."/>
    <s v="CAS No. 75-37-6"/>
    <m/>
  </r>
  <r>
    <n v="131"/>
    <n v="4"/>
    <d v="2023-03-09T00:00:00"/>
    <s v="Office Max/Depot"/>
    <x v="3"/>
    <x v="29"/>
    <s v="Maxell"/>
    <s v="Maxell Blast Away"/>
    <s v="Maxell Blast Away Compressed Gas Duster, 10 Oz"/>
    <s v="https://www.officedepot.com/a/products/8800489/Maxell-Blast-Away-Compressed-Gas-Duster/"/>
    <s v="USA"/>
    <m/>
    <s v="Falcon Safety Products, Inc. "/>
    <n v="8.99"/>
    <n v="8.99"/>
    <n v="0.89900000000000002"/>
    <n v="1"/>
    <s v="Single cannister"/>
    <n v="10"/>
    <m/>
    <n v="1"/>
    <s v="Contains a bitterant to help discourage inhalant abuse."/>
    <n v="1"/>
    <n v="0"/>
    <m/>
    <s v="None."/>
    <s v="CAS No. 75-37-6"/>
    <m/>
  </r>
  <r>
    <n v="132"/>
    <n v="4"/>
    <d v="2023-03-09T00:00:00"/>
    <s v="Office Max/Depot"/>
    <x v="3"/>
    <x v="29"/>
    <s v="Maxell"/>
    <s v="Maxell Blast Away"/>
    <s v="Maxell Blast Away Multi-Purpose Duster, 3.5 Oz Can"/>
    <s v="https://www.officedepot.com/a/products/824838/Maxell-Blast-Away-Multi-Purpose-Duster/"/>
    <s v="USA"/>
    <m/>
    <s v="Falcon Safety Products, Inc. "/>
    <n v="10.29"/>
    <n v="10.29"/>
    <n v="2.94"/>
    <n v="1"/>
    <s v="Single cannister"/>
    <n v="3.5"/>
    <m/>
    <n v="0"/>
    <s v=""/>
    <n v="0"/>
    <n v="0"/>
    <m/>
    <s v="None."/>
    <s v="CAS No. 75-37-6"/>
    <m/>
  </r>
  <r>
    <n v="179"/>
    <n v="2"/>
    <d v="2023-02-15T00:00:00"/>
    <s v="Walmart"/>
    <x v="3"/>
    <x v="29"/>
    <s v="Maxell"/>
    <s v="Maxell Blast Away"/>
    <s v="Maxell® 190025 - Ca3 Blast Away Canned Air (single)"/>
    <s v="Maxell® 190025 - Ca3 Blast Away Canned Air (single) - Walmart.com"/>
    <s v="USA"/>
    <m/>
    <s v="Falcon Safety Products, Inc. "/>
    <n v="11.89"/>
    <n v="11.89"/>
    <n v="1.1890000000000001"/>
    <n v="1"/>
    <s v="Single cannister"/>
    <n v="10"/>
    <m/>
    <n v="1"/>
    <s v="Contains a bitterant to help discourage inhalant abuse"/>
    <n v="1"/>
    <n v="1"/>
    <m/>
    <s v="WARNING: This product can expose you to chemicals, such as Diisononyl phthalate or others listed on the product, which are known to the State of California to cause cancer and birth defects or other reproductive harm. For more information go to www.P65Warnings.ca.gov,small_parts"/>
    <s v="CAS No. 75-37-6"/>
    <m/>
  </r>
  <r>
    <n v="180"/>
    <n v="2"/>
    <d v="2023-03-06T00:00:00"/>
    <s v="Walmart"/>
    <x v="3"/>
    <x v="29"/>
    <s v="Maxell"/>
    <s v="Maxell Blast Away"/>
    <s v="Maxell® 190025 - Ca3 Blast Away Canned Air (single)"/>
    <s v="https://www.walmart.com/ip/Maxell-190025-Ca3-Blast-Away-Canned-Air-single/21556700"/>
    <s v="USA"/>
    <m/>
    <s v="Falcon Safety Products, Inc. "/>
    <n v="13.99"/>
    <n v="13.99"/>
    <n v="1.399"/>
    <n v="1"/>
    <s v="Single cannister"/>
    <n v="10"/>
    <m/>
    <n v="1"/>
    <s v="Contains a bitterant to help discourage inhalant abuse"/>
    <n v="1"/>
    <n v="1"/>
    <m/>
    <s v="WARNING: This product can expose you to chemicals, such as Diisononyl phthalate or others listed on the product, which are known to the State of California to cause cancer and birth defects or other reproductive harm. For more information go to www.P65Warnings.ca.gov,small_parts"/>
    <s v="CAS No. 75-37-6"/>
    <m/>
  </r>
  <r>
    <n v="181"/>
    <n v="2"/>
    <d v="2023-03-06T00:00:00"/>
    <s v="Walmart"/>
    <x v="3"/>
    <x v="29"/>
    <s v="Maxell"/>
    <s v="Maxell Blast Away"/>
    <s v="Maxell® 190027 - Ca5 Mini Blast Away Canned Air"/>
    <s v="https://www.walmart.com/ip/Maxell-190027-Ca5-Mini-Blast-Away-Canned-Air/21188293"/>
    <s v="USA"/>
    <m/>
    <s v="Falcon Safety Products, Inc. "/>
    <n v="13.99"/>
    <n v="13.99"/>
    <n v="3.9971428571428573"/>
    <n v="1"/>
    <s v="Single cannister"/>
    <n v="3.5"/>
    <m/>
    <n v="0"/>
    <m/>
    <n v="0"/>
    <n v="1"/>
    <m/>
    <s v="WARNING: This product can expose you to chemicals, such as Diisononyl phthalate or others listed on the product, which are known to the State of California to cause cancer and birth defects or other reproductive harm. For more information go to www.P65Warnings.ca.gov,small_parts"/>
    <s v="CAS No. 75-37-6"/>
    <m/>
  </r>
  <r>
    <n v="182"/>
    <n v="2"/>
    <d v="2023-03-06T00:00:00"/>
    <s v="Walmart"/>
    <x v="3"/>
    <x v="29"/>
    <s v="Maxell"/>
    <s v="Maxell Blast Away"/>
    <s v="Maxell 190026 - Ca4 Blast Away Canned Air - 2 Pk"/>
    <s v="https://www.walmart.com/ip/Maxell-190026-Ca4-Blast-Away-Canned-Air-2-Pk/631682109"/>
    <s v="USA"/>
    <m/>
    <s v="Falcon Safety Products, Inc. "/>
    <n v="21.95"/>
    <n v="10.975"/>
    <n v="1.0974999999999999"/>
    <n v="2"/>
    <s v="2-pack"/>
    <n v="10"/>
    <m/>
    <n v="1"/>
    <s v="Contains a bitterant to help discourage inhalant abuse"/>
    <n v="1"/>
    <n v="0"/>
    <m/>
    <s v="WARNING: This product contains chemicals known to the State of California to cause cancer andbirth defects or other reproductive harm."/>
    <s v="CAS No. 75-37-6"/>
    <m/>
  </r>
  <r>
    <n v="183"/>
    <n v="2"/>
    <d v="2023-03-06T00:00:00"/>
    <s v="Walmart"/>
    <x v="3"/>
    <x v="29"/>
    <s v="Maxell"/>
    <s v="Maxell Blast Away"/>
    <s v="Maxell All-purpose Duster Canned Air"/>
    <s v="https://www.walmart.com/ip/Maxell-All-purpose-Duster-Canned-Air/160008172"/>
    <s v="USA"/>
    <m/>
    <s v="Falcon Safety Products, Inc. "/>
    <n v="14.25"/>
    <n v="14.25"/>
    <n v="1.425"/>
    <n v="1"/>
    <s v="Single cannister"/>
    <n v="10"/>
    <m/>
    <n v="1"/>
    <s v="Contains a bitterant to help discourage inhalant abuse. "/>
    <n v="1"/>
    <n v="1"/>
    <m/>
    <s v="WARNING: This product contains chemicals known to the State of California to cause cancer andbirth defects or other reproductive harm."/>
    <s v="CAS No. 75-37-6"/>
    <m/>
  </r>
  <r>
    <n v="42"/>
    <n v="1"/>
    <d v="2023-03-03T00:00:00"/>
    <s v="Amazon"/>
    <x v="1"/>
    <x v="30"/>
    <s v="Super Duster"/>
    <s v="Super Duster"/>
    <s v="MG Chemicals - 402A-450G 402A 134A Super Duster, 450g (16 oz) Aerosol Can"/>
    <s v="https://www.amazon.com/MG-Chemicals-Super-Duster-Aerosol/dp/B005T8RPMO/ref=sr_1_34?crid=18OPVQQ68ZVOA&amp;keywords=aerosol+duster&amp;qid=1677878544&amp;sprefix=aerosol+duster%2Caps%2C78&amp;sr=8-34"/>
    <s v=" "/>
    <m/>
    <s v="MG Chemicals"/>
    <n v="30.29"/>
    <n v="30.29"/>
    <n v="1.8931249999999999"/>
    <n v="1"/>
    <s v="Single cannister"/>
    <n v="16"/>
    <m/>
    <n v="0"/>
    <m/>
    <n v="0"/>
    <n v="0"/>
    <m/>
    <s v="None."/>
    <s v="n/a"/>
    <m/>
  </r>
  <r>
    <n v="76"/>
    <m/>
    <d v="2023-03-02T00:00:00"/>
    <m/>
    <x v="2"/>
    <x v="30"/>
    <s v="Super Duster"/>
    <s v="Super Duster"/>
    <s v="Super Duster 134"/>
    <s v="https://www.mgchemicals.com/products/electronics-maintenance/air-dusters/electronics-duster/"/>
    <s v="n/a"/>
    <s v="attempted EM, seems to have been rejected, 3/21/23"/>
    <s v="MG Chemicals"/>
    <m/>
    <m/>
    <m/>
    <m/>
    <m/>
    <n v="10"/>
    <m/>
    <m/>
    <s v=" "/>
    <n v="0"/>
    <n v="1"/>
    <m/>
    <m/>
    <s v="CAS No. 811-97-2"/>
    <m/>
  </r>
  <r>
    <n v="77"/>
    <m/>
    <d v="2023-03-02T00:00:00"/>
    <m/>
    <x v="2"/>
    <x v="30"/>
    <s v="Super Duster"/>
    <s v="Super Duster"/>
    <s v="Super Duster 134"/>
    <s v="https://www.mgchemicals.com/products/electronics-maintenance/air-dusters/electronics-duster/"/>
    <s v="n/a"/>
    <s v="attempted EM, seems to have been rejected, 3/21/23"/>
    <s v="MG Chemicals"/>
    <m/>
    <m/>
    <m/>
    <m/>
    <m/>
    <n v="16"/>
    <m/>
    <m/>
    <s v=" "/>
    <n v="0"/>
    <n v="1"/>
    <m/>
    <m/>
    <s v="CAS No. 811-97-2"/>
    <m/>
  </r>
  <r>
    <n v="78"/>
    <m/>
    <d v="2023-03-02T00:00:00"/>
    <m/>
    <x v="2"/>
    <x v="30"/>
    <s v="Super Duster"/>
    <s v="Super Duster"/>
    <s v="Super Duster 152"/>
    <s v="https://www.mgchemicals.com/products/electronics-maintenance/air-dusters/air-duster-can/"/>
    <s v="n/a"/>
    <s v="attempted EM, seems to have been rejected, 3/21/23"/>
    <s v="MG Chemicals"/>
    <m/>
    <m/>
    <m/>
    <m/>
    <m/>
    <n v="10"/>
    <m/>
    <m/>
    <s v=" "/>
    <n v="0"/>
    <n v="1"/>
    <m/>
    <m/>
    <s v="CAS No. 75-37-6"/>
    <m/>
  </r>
  <r>
    <n v="79"/>
    <m/>
    <d v="2023-03-02T00:00:00"/>
    <m/>
    <x v="2"/>
    <x v="30"/>
    <s v="Super Duster"/>
    <s v="Super Duster"/>
    <s v="Super Duster 152"/>
    <s v="https://www.mgchemicals.com/products/electronics-maintenance/air-dusters/air-duster-can/"/>
    <s v="n/a"/>
    <s v="attempted EM, seems to have been rejected, 3/21/23"/>
    <s v="MG Chemicals"/>
    <m/>
    <m/>
    <m/>
    <m/>
    <m/>
    <n v="14"/>
    <m/>
    <m/>
    <s v=" "/>
    <n v="0"/>
    <n v="1"/>
    <m/>
    <m/>
    <s v="CAS No. 75-37-6"/>
    <m/>
  </r>
  <r>
    <n v="59"/>
    <m/>
    <d v="2023-03-02T00:00:00"/>
    <m/>
    <x v="2"/>
    <x v="31"/>
    <s v="MicroCare"/>
    <s v="MicroCare"/>
    <s v="MicroCare General Purpose Air Dusters"/>
    <s v="https://www.microcare.com/en-US/Products/General-Purpose-Air-Dusters"/>
    <s v="USA?"/>
    <s v="sent email request to mfg, 3/21/23"/>
    <s v="MicroCare Corp."/>
    <m/>
    <m/>
    <m/>
    <m/>
    <m/>
    <n v="10"/>
    <m/>
    <m/>
    <s v=" "/>
    <n v="0"/>
    <n v="1"/>
    <m/>
    <m/>
    <s v="CAS No. 811-97-2"/>
    <m/>
  </r>
  <r>
    <n v="60"/>
    <m/>
    <d v="2023-03-02T00:00:00"/>
    <m/>
    <x v="2"/>
    <x v="31"/>
    <s v="MicroCare"/>
    <s v="MicroCare"/>
    <s v="MicroCare General Purpose Air Dusters"/>
    <s v="https://www.microcare.com/en-US/Products/General-Purpose-Air-Dusters"/>
    <s v="USA?"/>
    <s v="sent email request to mfg, 3/21/23"/>
    <s v="MicroCare Corp."/>
    <m/>
    <m/>
    <m/>
    <m/>
    <m/>
    <n v="14"/>
    <m/>
    <m/>
    <s v=" "/>
    <n v="0"/>
    <n v="1"/>
    <m/>
    <m/>
    <s v="CAS No. 811-97-2"/>
    <m/>
  </r>
  <r>
    <n v="61"/>
    <m/>
    <d v="2023-03-02T00:00:00"/>
    <m/>
    <x v="2"/>
    <x v="31"/>
    <s v="MicroCare"/>
    <s v="MicroCare"/>
    <s v="MicroCare StatZap"/>
    <s v="https://www.microcare.com/en-US/Products/General-Purpose-Air-Dusters"/>
    <s v="USA?"/>
    <s v="sent email request to mfg, 3/21/23"/>
    <s v="MicroCare Corp."/>
    <m/>
    <m/>
    <m/>
    <m/>
    <m/>
    <n v="10"/>
    <m/>
    <m/>
    <s v=" "/>
    <n v="0"/>
    <n v="1"/>
    <m/>
    <m/>
    <s v="CAS No. 811-97-2"/>
    <m/>
  </r>
  <r>
    <n v="62"/>
    <m/>
    <d v="2023-03-02T00:00:00"/>
    <m/>
    <x v="2"/>
    <x v="31"/>
    <s v="MicroCare"/>
    <s v="MicroCare"/>
    <s v="MicroCare StatZap"/>
    <s v="https://www.microcare.com/en-US/Products/General-Purpose-Air-Dusters"/>
    <s v="USA?"/>
    <s v="sent email request to mfg, 3/21/23"/>
    <s v="MicroCare Corp."/>
    <m/>
    <m/>
    <m/>
    <m/>
    <m/>
    <n v="14"/>
    <m/>
    <m/>
    <s v=" "/>
    <n v="0"/>
    <n v="1"/>
    <m/>
    <m/>
    <s v="CAS No. 811-97-2"/>
    <m/>
  </r>
  <r>
    <n v="63"/>
    <m/>
    <d v="2023-03-02T00:00:00"/>
    <m/>
    <x v="2"/>
    <x v="31"/>
    <s v="MicroCare"/>
    <s v="MicroCare"/>
    <s v="MicroCare 360"/>
    <s v="https://www.microcare.com/en-US/Products/General-Purpose-Air-Dusters"/>
    <s v="USA?"/>
    <s v="sent email request to mfg, 3/21/23"/>
    <s v="MicroCare Corp."/>
    <m/>
    <m/>
    <m/>
    <m/>
    <m/>
    <n v="8"/>
    <m/>
    <m/>
    <s v=" "/>
    <n v="0"/>
    <n v="1"/>
    <m/>
    <m/>
    <s v="CAS No. 811-97-2"/>
    <m/>
  </r>
  <r>
    <n v="43"/>
    <n v="1"/>
    <d v="2023-03-03T00:00:00"/>
    <s v="Amazon"/>
    <x v="1"/>
    <x v="32"/>
    <s v="MulticomP"/>
    <s v="Multicomp Duster"/>
    <s v="MULTICOMP SPC12778 AIR Duster, AEROSOL, 10OZ"/>
    <s v="https://www.amazon.com/MULTICOMP-SPC12778-DUSTER-AEROSOL-10OZ/dp/B00DKYKGRA/ref=sr_1_67?crid=18OPVQQ68ZVOA&amp;keywords=aerosol+duster&amp;qid=1677878575&amp;sprefix=aerosol+duster%2Caps%2C78&amp;sr=8-67"/>
    <s v=" "/>
    <m/>
    <m/>
    <n v="28.28"/>
    <n v="28.28"/>
    <n v="2.8280000000000003"/>
    <n v="1"/>
    <s v="Single cannister"/>
    <n v="10"/>
    <m/>
    <n v="0"/>
    <m/>
    <n v="0"/>
    <n v="0"/>
    <m/>
    <s v="None."/>
    <s v="n/a"/>
    <m/>
  </r>
  <r>
    <n v="44"/>
    <n v="1"/>
    <d v="2023-03-03T00:00:00"/>
    <s v="Amazon"/>
    <x v="1"/>
    <x v="33"/>
    <s v="MyOfficeInnovations"/>
    <s v="MyOfficeInnovations Duster"/>
    <s v="MyOfficeInnovations 24401449 Air Duster, 10 Oz, 4/Pack (Nx57583)"/>
    <s v="https://www.amazon.com/MyOfficeInnovations-24401449-Duster-Pack-NX57583/dp/B08GZGH44W/ref=sr_1_3?crid=TXZG6EJRA04N&amp;keywords=canned+air+duster&amp;qid=1677859388&amp;sprefix=canned+air+duster%2Caps%2C80&amp;sr=8-3"/>
    <s v=" "/>
    <m/>
    <s v="MyOfficeInnovations.com"/>
    <n v="18.059999999999999"/>
    <n v="4.5149999999999997"/>
    <n v="0.45149999999999996"/>
    <n v="4"/>
    <s v="4-pack"/>
    <n v="10"/>
    <s v="Save up to 10% with business pricing. Sign up for free Amazon Business account"/>
    <n v="0"/>
    <m/>
    <n v="0"/>
    <n v="1"/>
    <m/>
    <s v="None."/>
    <s v="n/a"/>
    <m/>
  </r>
  <r>
    <n v="45"/>
    <n v="1"/>
    <d v="2023-03-03T00:00:00"/>
    <s v="Amazon"/>
    <x v="1"/>
    <x v="34"/>
    <s v="Endust for Electronics"/>
    <s v="Endust for Electronics"/>
    <s v="Endust for Electronics, Compressed Air Can for Electronics, Computers, Keyboards, Multi-Purpose Disposable Compressed Dusters, Canned Air for Cleaning Dust, Contains Bitterant, 10 oz, 1 Pack (11384)"/>
    <s v="https://www.amazon.com/Endust-Electronics-Compressed-bitterant-11384/dp/B00MYWHSFW/ref=sr_1_97?crid=26N17J3N6HFHD&amp;keywords=CANNED+AIR+DUSTER&amp;qid=1677874714&amp;sprefix=canned+air+duster%2Caps%2C88&amp;sr=8-97"/>
    <s v="USA"/>
    <m/>
    <s v="Norazza, Inc."/>
    <n v="12.82"/>
    <n v="12.82"/>
    <n v="1.282"/>
    <n v="1"/>
    <s v="Single cannister"/>
    <n v="10"/>
    <m/>
    <n v="1"/>
    <s v="This product does contain a bitterant to discourage abuse."/>
    <n v="1"/>
    <n v="1"/>
    <m/>
    <s v="None."/>
    <s v="CAS No. 75-37-6"/>
    <m/>
  </r>
  <r>
    <n v="46"/>
    <n v="1"/>
    <d v="2023-03-03T00:00:00"/>
    <s v="Amazon"/>
    <x v="1"/>
    <x v="34"/>
    <s v="Endust for Electronics"/>
    <s v="Endust for Electronics"/>
    <s v="Endust for Electronics, Compressed Air Can For Electronics, Computers, Keyboards, Multi-Purpose Disposable Compressed Dusters, Canned Air For Cleaning Dust, Contains Bitterant, 10 oz, 2 Pack"/>
    <s v="https://www.amazon.com/Endust-Electronics-Compressed-bitterant-11407/dp/B00HX7VZ5M/ref=sr_1_116?crid=26N17J3N6HFHD&amp;keywords=CANNED+AIR+DUSTER&amp;qid=1677874737&amp;sprefix=canned+air+duster%2Caps%2C88&amp;sr=8-116"/>
    <s v="USA"/>
    <m/>
    <s v="Norazza, Inc."/>
    <n v="17.47"/>
    <n v="8.7349999999999994"/>
    <n v="0.87349999999999994"/>
    <n v="2"/>
    <s v="2-pack"/>
    <n v="10"/>
    <m/>
    <n v="1"/>
    <s v="This product does contain a bitterant to discourage abuse."/>
    <n v="1"/>
    <n v="1"/>
    <m/>
    <s v="None."/>
    <s v="CAS No. 75-37-6"/>
    <m/>
  </r>
  <r>
    <n v="54"/>
    <n v="23"/>
    <d v="2023-03-06T00:00:00"/>
    <s v="Best Buy"/>
    <x v="3"/>
    <x v="34"/>
    <s v="Endust for Electronics"/>
    <s v="Endust for Electronics"/>
    <s v="Endust - 10-Oz. Duster with Bitterant (2-Pack)"/>
    <s v="https://www.bestbuy.com/site/endust-10-oz-duster-with-bitterant-2-pack/5611307.p?skuId=5611307"/>
    <s v="USA"/>
    <m/>
    <s v="Norazza, Inc."/>
    <n v="17.989999999999998"/>
    <n v="8.9949999999999992"/>
    <n v="0.89949999999999997"/>
    <n v="2"/>
    <s v="2-pack"/>
    <n v="10"/>
    <m/>
    <n v="1"/>
    <s v="Safety bitterant_x000a_Helps to combat product misuse."/>
    <n v="1"/>
    <n v="0"/>
    <m/>
    <s v="None."/>
    <s v="CAS No. 75-37-6"/>
    <m/>
  </r>
  <r>
    <n v="106"/>
    <n v="19"/>
    <d v="2023-03-16T00:00:00"/>
    <s v="Lowe's"/>
    <x v="3"/>
    <x v="34"/>
    <s v="Endust for Electronics"/>
    <s v="Endust for Electronics"/>
    <s v="Endust Electronics Duster (3.5oz; Nonflammable; with Bitterant; 2 pk)"/>
    <s v="https://www.lowes.com/pd/Endust-Electronics-Duster-3-5oz-Nonflammable-with-Bitterant-2-pk/5001232407"/>
    <s v="USA"/>
    <m/>
    <s v="Norazza, Inc."/>
    <n v="20.98"/>
    <n v="10.49"/>
    <n v="2.9971428571428573"/>
    <n v="2"/>
    <s v="2-pack"/>
    <n v="3.5"/>
    <m/>
    <n v="1"/>
    <s v="These aerosol cans do contain a bitterant to combat product misuse"/>
    <n v="1"/>
    <n v="0"/>
    <m/>
    <s v="None."/>
    <s v="CAS No. 811-97-2 and 75-37-6"/>
    <m/>
  </r>
  <r>
    <n v="125"/>
    <n v="9"/>
    <d v="2023-03-08T00:00:00"/>
    <s v="Newegg"/>
    <x v="1"/>
    <x v="34"/>
    <s v="Endust for Electronics"/>
    <s v="Endust for Electronics"/>
    <s v="Endust Compressed Air Duster, 10oz Can END11384"/>
    <s v="https://www.newegg.com/p/0UF-0011-00001?Item=0UF-0011-00001&amp;Description=canned%20air&amp;cm_re=canned_air-_-0UF-0011-00001-_-Product"/>
    <s v="USA"/>
    <m/>
    <s v="Norazza, Inc."/>
    <n v="18.989999999999998"/>
    <n v="18.989999999999998"/>
    <n v="1.8989999999999998"/>
    <n v="1"/>
    <s v="Single cannister"/>
    <n v="10"/>
    <m/>
    <n v="0"/>
    <s v=""/>
    <n v="0"/>
    <n v="1"/>
    <m/>
    <s v="CHOKING HAZARD Small parts. Not for children under 3 years."/>
    <s v="CAS No. 75-37-6"/>
    <m/>
  </r>
  <r>
    <n v="133"/>
    <n v="4"/>
    <d v="2023-03-09T00:00:00"/>
    <s v="Office Max/Depot"/>
    <x v="3"/>
    <x v="34"/>
    <s v="Endust for Electronics"/>
    <s v="Endust for Electronics"/>
    <s v="Endust For Electronics Compressed Gas Duster, 3.5 Oz, Pack Of 2"/>
    <s v="https://www.officedepot.com/a/products/657193/Endust-For-Electronics-Compressed-Gas-Duster/"/>
    <s v="USA"/>
    <m/>
    <s v="Norazza, Inc."/>
    <n v="12.49"/>
    <n v="6.2450000000000001"/>
    <n v="1.7842857142857143"/>
    <n v="2"/>
    <s v="2-pack"/>
    <n v="3.5"/>
    <m/>
    <n v="1"/>
    <s v="Safety bitterant eliminates product misuse."/>
    <n v="1"/>
    <n v="0"/>
    <m/>
    <s v="None."/>
    <s v="CAS No. 75-37-6"/>
    <m/>
  </r>
  <r>
    <n v="134"/>
    <n v="4"/>
    <d v="2023-03-09T00:00:00"/>
    <s v="Office Max/Depot"/>
    <x v="3"/>
    <x v="34"/>
    <s v="Endust for Electronics"/>
    <s v="Endust for Electronics"/>
    <s v="Endust For Electronics Duster, Multi-Purpose, 10 Oz Can"/>
    <s v="https://www.officedepot.com/a/products/424186/Endust-For-Electronics-Duster-Multi-Purpose/"/>
    <s v="USA"/>
    <m/>
    <s v="Norazza, Inc."/>
    <n v="10.99"/>
    <n v="10.99"/>
    <n v="1.099"/>
    <n v="1"/>
    <s v="Single cannister"/>
    <n v="10"/>
    <m/>
    <n v="1"/>
    <s v="Safety bitterant eliminates product misuse."/>
    <n v="1"/>
    <n v="0"/>
    <m/>
    <s v="None."/>
    <s v="CAS No. 75-37-6"/>
    <m/>
  </r>
  <r>
    <n v="160"/>
    <n v="13"/>
    <d v="2023-02-15T00:00:00"/>
    <s v="Target"/>
    <x v="3"/>
    <x v="34"/>
    <s v="Endust for Electronics"/>
    <s v="Endust for Electronics"/>
    <s v="Endust 10oz Two Pack Duster"/>
    <s v="Endust 10oz Two Pack Duster : Target"/>
    <s v="USA"/>
    <m/>
    <s v="Norazza, Inc."/>
    <n v="12.99"/>
    <n v="6.4950000000000001"/>
    <n v="0.64949999999999997"/>
    <n v="2"/>
    <s v="2-pack"/>
    <n v="10"/>
    <m/>
    <n v="1"/>
    <s v="Contains safety bitterant to help discourage inhalant abuse."/>
    <n v="1"/>
    <n v="0"/>
    <m/>
    <s v="None."/>
    <s v="CAS No. 75-37-6"/>
    <m/>
  </r>
  <r>
    <n v="161"/>
    <n v="13"/>
    <d v="2023-02-15T00:00:00"/>
    <s v="Target"/>
    <x v="3"/>
    <x v="34"/>
    <s v="Endust for Electronics"/>
    <s v="Endust for Electronics"/>
    <s v="Endust Duster 10-oz."/>
    <s v="Endust Duster 10-oz. : Target"/>
    <s v="USA"/>
    <m/>
    <s v="Norazza, Inc."/>
    <n v="6.99"/>
    <n v="6.99"/>
    <n v="0.69900000000000007"/>
    <n v="1"/>
    <s v="Single cannister"/>
    <n v="10"/>
    <m/>
    <n v="1"/>
    <s v="Contains safety bitterant to help discourage inhalant abuse."/>
    <n v="1"/>
    <n v="0"/>
    <m/>
    <s v="None."/>
    <s v="CAS No. 75-37-6"/>
    <m/>
  </r>
  <r>
    <n v="184"/>
    <n v="2"/>
    <d v="2023-02-15T00:00:00"/>
    <s v="Walmart"/>
    <x v="3"/>
    <x v="34"/>
    <s v="Endust for Electronics"/>
    <s v="Endust for Electronics"/>
    <s v="Endust, END11407, Multipurpose Duster, 2 / Pack"/>
    <s v="Endust, END11407, Multipurpose Duster, 2 / Pack - Walmart.com"/>
    <s v="USA"/>
    <m/>
    <s v="Norazza, Inc."/>
    <n v="18.149999999999999"/>
    <n v="9.0749999999999993"/>
    <n v="0.90749999999999997"/>
    <n v="2"/>
    <s v="2-pack"/>
    <n v="10"/>
    <m/>
    <n v="1"/>
    <s v="For information on inhalant abuse visit: www.inhalant.org. contains a bitterant to help discourage inhalant abuse. Keep out of reach of children."/>
    <n v="1"/>
    <n v="1"/>
    <m/>
    <s v="Caution: Contents under pressure. Vapor harmful.,The intentional misuse by deliberately inhaling may be fatal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a physician if such contact occurs. Do not leave in direct sunlight, enclosed vehicle, or exposed to temperatures above 120 degrees F (49 degrees C) as overheating could cause can to burst. Do not pierce or burn, even after use. Contains difluoroethane.,First Aid: Medical Emergencies Call: 911 OR PHYSICIAN. Inhalation: Immediately move to fresh air. Eyes: Immediately flush with warm water. Skin: Immediately wash with warm water. Treat for frostbite if necessary.,Misuse by deliberately concentrating and inhaling contents may be harmful or fatal. please use our product responsibly. For information on inhalant abuse visit: www.inhalant.org. contains a bitterant to help discourage inhalant abuse. Keep out of reach of children."/>
    <s v="CAS No. 75-37-6"/>
    <m/>
  </r>
  <r>
    <n v="185"/>
    <n v="2"/>
    <d v="2023-03-06T00:00:00"/>
    <s v="Walmart"/>
    <x v="3"/>
    <x v="34"/>
    <s v="Endust for Electronics"/>
    <s v="Endust for Electronics"/>
    <s v="Endust, END11407, Multipurpose Duster, 2 / Pack"/>
    <s v="https://www.walmart.com/ip/Endust-END11407-Multipurpose-Duster-2-Pack/15406471"/>
    <s v="USA"/>
    <m/>
    <s v="Norazza, Inc."/>
    <n v="18.149999999999999"/>
    <n v="9.0749999999999993"/>
    <n v="0.90749999999999997"/>
    <n v="2"/>
    <s v="2-pack"/>
    <n v="10"/>
    <m/>
    <n v="1"/>
    <s v="Contains bitterant to discourage inhalant abuse."/>
    <n v="1"/>
    <n v="1"/>
    <m/>
    <s v="Caution: Contents under pressure. Vapor harmful.,The intentional misuse by deliberately inhaling may be fatal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a physician if such contact occurs. Do not leave in direct sunlight, enclosed vehicle, or exposed to temperatures above 120 degrees F (49 degrees C) as overheating could cause can to burst. Do not pierce or burn, even after use. Contains difluoroethane.,First Aid: Medical Emergencies Call: 911 OR PHYSICIAN. Inhalation: Immediately move to fresh air. Eyes: Immediately flush with warm water. Skin: Immediately wash with warm water. Treat for frostbite if necessary.,Misuse by deliberately concentrating and inhaling contents may be harmful or fatal. please use our product responsibly. For information on inhalant abuse visit: www.inhalant.org. contains a bitterant to help discourage inhalant abuse. Keep out of reach of children."/>
    <s v="CAS No. 75-37-6"/>
    <m/>
  </r>
  <r>
    <n v="5"/>
    <n v="48"/>
    <d v="2023-03-28T00:00:00"/>
    <s v="Target"/>
    <x v="8"/>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6"/>
    <n v="48"/>
    <d v="2023-03-28T00:00:00"/>
    <s v="Target"/>
    <x v="8"/>
    <x v="34"/>
    <s v="Endust for Electronics"/>
    <s v="Endust for Electronics"/>
    <s v="Endust Duster 10-oz."/>
    <s v="https://www.target.com/p/endust-duster-10-oz/-/A-13660013#lnk=sametab"/>
    <s v="USA"/>
    <m/>
    <s v="Norazza, Inc."/>
    <n v="6.99"/>
    <n v="6.99"/>
    <n v="0.69900000000000007"/>
    <n v="1"/>
    <s v="Single canister"/>
    <n v="10"/>
    <m/>
    <m/>
    <m/>
    <m/>
    <n v="0"/>
    <m/>
    <s v="None."/>
    <m/>
    <m/>
  </r>
  <r>
    <n v="14"/>
    <n v="51"/>
    <d v="2023-03-28T00:00:00"/>
    <s v="Target"/>
    <x v="9"/>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15"/>
    <n v="51"/>
    <d v="2023-03-28T00:00:00"/>
    <s v="Target"/>
    <x v="9"/>
    <x v="34"/>
    <s v="Endust for Electronics"/>
    <s v="Endust for Electronics"/>
    <s v="Endust Duster 10-oz."/>
    <s v="https://www.target.com/p/endust-duster-10-oz/-/A-13660013#lnk=sametab"/>
    <s v="USA"/>
    <m/>
    <s v="Norazza, Inc."/>
    <n v="6.99"/>
    <n v="6.99"/>
    <n v="0.69900000000000007"/>
    <n v="1"/>
    <s v="Single canister"/>
    <n v="10"/>
    <m/>
    <m/>
    <m/>
    <m/>
    <n v="0"/>
    <m/>
    <s v="None."/>
    <m/>
    <m/>
  </r>
  <r>
    <n v="22"/>
    <n v="54"/>
    <d v="2023-03-29T00:00:00"/>
    <s v="Target"/>
    <x v="13"/>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23"/>
    <n v="54"/>
    <d v="2023-03-29T00:00:00"/>
    <s v="Target"/>
    <x v="13"/>
    <x v="34"/>
    <s v="Endust for Electronics"/>
    <s v="Endust for Electronics"/>
    <s v="Endust Duster 10-oz."/>
    <s v="https://www.target.com/p/endust-duster-10-oz/-/A-13660013#lnk=sametab"/>
    <s v="USA"/>
    <m/>
    <s v="Norazza, Inc."/>
    <n v="6.99"/>
    <n v="6.99"/>
    <n v="0.69900000000000007"/>
    <n v="1"/>
    <s v="Single canister"/>
    <n v="10"/>
    <m/>
    <m/>
    <m/>
    <m/>
    <n v="0"/>
    <m/>
    <s v="None."/>
    <m/>
    <m/>
  </r>
  <r>
    <n v="31"/>
    <n v="57"/>
    <d v="2023-03-29T00:00:00"/>
    <s v="Target"/>
    <x v="10"/>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39"/>
    <n v="60"/>
    <d v="2023-03-29T00:00:00"/>
    <s v="Target"/>
    <x v="11"/>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40"/>
    <n v="60"/>
    <d v="2023-03-29T00:00:00"/>
    <s v="Target"/>
    <x v="11"/>
    <x v="34"/>
    <s v="Endust for Electronics"/>
    <s v="Endust for Electronics"/>
    <s v="Endust Duster 10-oz."/>
    <s v="https://www.target.com/p/endust-duster-10-oz/-/A-13660013#lnk=sametab"/>
    <s v="USA"/>
    <m/>
    <s v="Norazza, Inc."/>
    <n v="6.99"/>
    <n v="6.99"/>
    <n v="0.69900000000000007"/>
    <n v="1"/>
    <s v="Single canister"/>
    <n v="10"/>
    <m/>
    <m/>
    <m/>
    <m/>
    <n v="0"/>
    <m/>
    <s v="None."/>
    <m/>
    <m/>
  </r>
  <r>
    <n v="46"/>
    <n v="63"/>
    <d v="2023-03-29T00:00:00"/>
    <s v="Target"/>
    <x v="12"/>
    <x v="34"/>
    <s v="Endust for Electronics"/>
    <s v="Endust for Electronics"/>
    <s v="Endust Duster 10-oz."/>
    <s v="https://www.target.com/p/endust-duster-10-oz/-/A-13660013#lnk=sametab"/>
    <s v="USA"/>
    <m/>
    <s v="Norazza, Inc."/>
    <n v="6.99"/>
    <n v="6.99"/>
    <n v="0.69900000000000007"/>
    <n v="1"/>
    <s v="Single canister"/>
    <n v="10"/>
    <m/>
    <m/>
    <m/>
    <m/>
    <n v="0"/>
    <m/>
    <s v="None."/>
    <m/>
    <m/>
  </r>
  <r>
    <n v="52"/>
    <n v="66"/>
    <d v="2023-03-29T00:00:00"/>
    <s v="Target"/>
    <x v="14"/>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53"/>
    <n v="66"/>
    <d v="2023-03-29T00:00:00"/>
    <s v="Target"/>
    <x v="14"/>
    <x v="34"/>
    <s v="Endust for Electronics"/>
    <s v="Endust for Electronics"/>
    <s v="Endust Duster 10-oz."/>
    <s v="https://www.target.com/p/endust-duster-10-oz/-/A-13660013#lnk=sametab"/>
    <s v="USA"/>
    <m/>
    <s v="Norazza, Inc."/>
    <n v="6.99"/>
    <n v="6.99"/>
    <n v="0.69900000000000007"/>
    <n v="1"/>
    <s v="Single canister"/>
    <n v="10"/>
    <m/>
    <m/>
    <m/>
    <m/>
    <n v="0"/>
    <m/>
    <s v="None."/>
    <m/>
    <m/>
  </r>
  <r>
    <n v="60"/>
    <n v="69"/>
    <d v="2023-03-29T00:00:00"/>
    <s v="Target"/>
    <x v="15"/>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61"/>
    <n v="69"/>
    <d v="2023-03-29T00:00:00"/>
    <s v="Target"/>
    <x v="15"/>
    <x v="34"/>
    <s v="Endust for Electronics"/>
    <s v="Endust for Electronics"/>
    <s v="Endust Duster 10-oz."/>
    <s v="https://www.target.com/p/endust-duster-10-oz/-/A-13660013#lnk=sametab"/>
    <s v="USA"/>
    <m/>
    <s v="Norazza, Inc."/>
    <n v="6.99"/>
    <n v="6.99"/>
    <n v="0.69900000000000007"/>
    <n v="1"/>
    <s v="Single canister"/>
    <n v="10"/>
    <m/>
    <m/>
    <m/>
    <m/>
    <n v="0"/>
    <m/>
    <s v="None."/>
    <m/>
    <m/>
  </r>
  <r>
    <n v="68"/>
    <n v="72"/>
    <d v="2023-03-29T00:00:00"/>
    <s v="Target"/>
    <x v="16"/>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69"/>
    <n v="72"/>
    <d v="2023-03-29T00:00:00"/>
    <s v="Target"/>
    <x v="16"/>
    <x v="34"/>
    <s v="Endust for Electronics"/>
    <s v="Endust for Electronics"/>
    <s v="Endust Duster 10-oz."/>
    <s v="https://www.target.com/p/endust-duster-10-oz/-/A-13660013#lnk=sametab"/>
    <s v="USA"/>
    <m/>
    <s v="Norazza, Inc."/>
    <n v="6.99"/>
    <n v="6.99"/>
    <n v="0.69900000000000007"/>
    <n v="1"/>
    <s v="Single canister"/>
    <n v="10"/>
    <m/>
    <m/>
    <m/>
    <m/>
    <n v="0"/>
    <m/>
    <s v="None."/>
    <m/>
    <m/>
  </r>
  <r>
    <n v="74"/>
    <n v="75"/>
    <d v="2023-03-29T00:00:00"/>
    <s v="Target"/>
    <x v="17"/>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75"/>
    <n v="75"/>
    <d v="2023-03-29T00:00:00"/>
    <s v="Target"/>
    <x v="17"/>
    <x v="34"/>
    <s v="Endust for Electronics"/>
    <s v="Endust for Electronics"/>
    <s v="Endust Duster 10-oz."/>
    <s v="https://www.target.com/p/endust-duster-10-oz/-/A-13660013#lnk=sametab"/>
    <s v="USA"/>
    <m/>
    <s v="Norazza, Inc."/>
    <n v="6.99"/>
    <n v="6.99"/>
    <n v="0.69900000000000007"/>
    <n v="1"/>
    <s v="Single canister"/>
    <n v="10"/>
    <m/>
    <m/>
    <m/>
    <m/>
    <n v="0"/>
    <m/>
    <s v="None."/>
    <m/>
    <m/>
  </r>
  <r>
    <n v="81"/>
    <n v="81"/>
    <d v="2023-04-06T00:00:00"/>
    <s v="Target"/>
    <x v="18"/>
    <x v="34"/>
    <s v="Endust for Electronics"/>
    <s v="Endust for Electronics"/>
    <s v="Endust Duster 10-oz."/>
    <s v="https://www.target.com/p/endust-duster-10-oz/-/A-13660013#lnk=sametab"/>
    <s v="USA"/>
    <m/>
    <s v="Norazza, Inc."/>
    <n v="6.99"/>
    <n v="6.99"/>
    <n v="0.69900000000000007"/>
    <n v="1"/>
    <s v="Single canister"/>
    <n v="10"/>
    <m/>
    <m/>
    <m/>
    <m/>
    <n v="0"/>
    <m/>
    <s v="None."/>
    <m/>
    <m/>
  </r>
  <r>
    <n v="91"/>
    <n v="87"/>
    <d v="2023-04-07T00:00:00"/>
    <s v="Target"/>
    <x v="19"/>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98"/>
    <n v="90"/>
    <d v="2023-04-07T00:00:00"/>
    <s v="Target"/>
    <x v="5"/>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99"/>
    <n v="90"/>
    <d v="2023-04-07T00:00:00"/>
    <s v="Target"/>
    <x v="5"/>
    <x v="34"/>
    <s v="Endust for Electronics"/>
    <s v="Endust for Electronics"/>
    <s v="Endust Duster 10-oz."/>
    <s v="https://www.target.com/p/endust-duster-10-oz/-/A-13660013#lnk=sametab"/>
    <s v="USA"/>
    <m/>
    <s v="Norazza, Inc."/>
    <n v="6.99"/>
    <n v="6.99"/>
    <n v="0.69900000000000007"/>
    <n v="1"/>
    <s v="Single canister"/>
    <n v="10"/>
    <m/>
    <m/>
    <m/>
    <m/>
    <n v="0"/>
    <m/>
    <s v="None."/>
    <m/>
    <m/>
  </r>
  <r>
    <n v="106"/>
    <n v="93"/>
    <d v="2023-04-07T00:00:00"/>
    <s v="Target"/>
    <x v="6"/>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107"/>
    <n v="93"/>
    <d v="2023-04-07T00:00:00"/>
    <s v="Target"/>
    <x v="6"/>
    <x v="34"/>
    <s v="Endust for Electronics"/>
    <s v="Endust for Electronics"/>
    <s v="Endust Duster 10-oz."/>
    <s v="https://www.target.com/p/endust-duster-10-oz/-/A-13660013#lnk=sametab"/>
    <s v="USA"/>
    <m/>
    <s v="Norazza, Inc."/>
    <n v="6.99"/>
    <n v="6.99"/>
    <n v="0.69900000000000007"/>
    <n v="1"/>
    <s v="Single canister"/>
    <n v="10"/>
    <m/>
    <m/>
    <m/>
    <m/>
    <n v="0"/>
    <m/>
    <s v="None."/>
    <m/>
    <m/>
  </r>
  <r>
    <n v="112"/>
    <n v="96"/>
    <d v="2023-04-07T00:00:00"/>
    <s v="Target"/>
    <x v="20"/>
    <x v="34"/>
    <s v="Endust for Electronics"/>
    <s v="Endust for Electronics"/>
    <s v="Endust Duster 10-oz."/>
    <s v="https://www.target.com/p/endust-duster-10-oz/-/A-13660013#lnk=sametab"/>
    <s v="USA"/>
    <m/>
    <s v="Norazza, Inc."/>
    <n v="6.99"/>
    <n v="6.99"/>
    <n v="0.69900000000000007"/>
    <n v="1"/>
    <s v="Single canister"/>
    <n v="10"/>
    <m/>
    <m/>
    <m/>
    <m/>
    <n v="0"/>
    <m/>
    <s v="None."/>
    <m/>
    <m/>
  </r>
  <r>
    <n v="119"/>
    <n v="99"/>
    <d v="2023-04-07T00:00:00"/>
    <s v="Target"/>
    <x v="21"/>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126"/>
    <n v="102"/>
    <d v="2023-04-07T00:00:00"/>
    <s v="Target"/>
    <x v="7"/>
    <x v="34"/>
    <s v="Endust for Electronics"/>
    <s v="Endust for Electronics"/>
    <s v="Endust 10oz Two Pack Duster"/>
    <s v="https://www.target.com/p/endust-10oz-two-pack-duster/-/A-13660027#lnk=sametab"/>
    <s v="USA"/>
    <m/>
    <s v="Norazza, Inc."/>
    <n v="12.99"/>
    <n v="6.4950000000000001"/>
    <n v="0.64949999999999997"/>
    <n v="2"/>
    <s v="2-pack"/>
    <n v="10"/>
    <m/>
    <m/>
    <m/>
    <m/>
    <n v="0"/>
    <m/>
    <s v="None."/>
    <m/>
    <m/>
  </r>
  <r>
    <n v="127"/>
    <n v="102"/>
    <d v="2023-04-07T00:00:00"/>
    <s v="Target"/>
    <x v="7"/>
    <x v="34"/>
    <s v="Endust for Electronics"/>
    <s v="Endust for Electronics"/>
    <s v="Endust Duster 10-oz."/>
    <s v="https://www.target.com/p/endust-duster-10-oz/-/A-13660013#lnk=sametab"/>
    <s v="USA"/>
    <m/>
    <s v="Norazza, Inc."/>
    <n v="6.99"/>
    <n v="6.99"/>
    <n v="0.69900000000000007"/>
    <n v="1"/>
    <s v="Single canister"/>
    <n v="10"/>
    <m/>
    <m/>
    <m/>
    <m/>
    <n v="0"/>
    <m/>
    <s v="None."/>
    <m/>
    <m/>
  </r>
  <r>
    <n v="19"/>
    <n v="14"/>
    <d v="2023-02-15T00:00:00"/>
    <s v="Target"/>
    <x v="4"/>
    <x v="34"/>
    <s v="Endust for Electronics"/>
    <s v="Endust for Electronics"/>
    <s v="Endust for Electronics: multi-purpose duster"/>
    <m/>
    <s v="USA"/>
    <m/>
    <s v="Norazza, Inc."/>
    <n v="12.99"/>
    <n v="6.4950000000000001"/>
    <n v="0.64949999999999997"/>
    <n v="2"/>
    <s v="2-pack"/>
    <n v="10"/>
    <m/>
    <n v="1"/>
    <m/>
    <m/>
    <m/>
    <n v="0"/>
    <m/>
    <s v="difluoroethane CAS #75-37-6"/>
    <m/>
  </r>
  <r>
    <n v="20"/>
    <n v="14"/>
    <d v="2023-03-09T00:00:00"/>
    <s v="Target"/>
    <x v="4"/>
    <x v="34"/>
    <s v="Endust for Electronics"/>
    <s v="Endust for Electronics"/>
    <s v="Endust for Electronics: multi-purpose duster"/>
    <m/>
    <s v="USA"/>
    <m/>
    <s v="Norazza, Inc."/>
    <n v="8.99"/>
    <n v="8.99"/>
    <n v="0.89900000000000002"/>
    <n v="1"/>
    <s v="Single cannister"/>
    <n v="10"/>
    <m/>
    <n v="1"/>
    <m/>
    <m/>
    <m/>
    <n v="0"/>
    <m/>
    <s v="difluoroethane CAS #75-37-6"/>
    <m/>
  </r>
  <r>
    <n v="21"/>
    <n v="14"/>
    <d v="2023-03-09T00:00:00"/>
    <s v="Target"/>
    <x v="4"/>
    <x v="34"/>
    <s v="Endust for Electronics"/>
    <s v="Endust for Electronics"/>
    <s v="Endust for Electronics: multi-purpose duster"/>
    <m/>
    <s v="USA"/>
    <m/>
    <s v="Norazza, Inc."/>
    <n v="12.99"/>
    <n v="6.4950000000000001"/>
    <n v="0.64949999999999997"/>
    <n v="2"/>
    <s v="2-pack"/>
    <n v="10"/>
    <m/>
    <n v="1"/>
    <m/>
    <m/>
    <m/>
    <n v="0"/>
    <m/>
    <s v="difluoroethane CAS #75-37-6"/>
    <m/>
  </r>
  <r>
    <n v="22"/>
    <n v="14"/>
    <d v="2023-03-30T00:00:00"/>
    <s v="Target"/>
    <x v="4"/>
    <x v="34"/>
    <s v="Endust for Electronics"/>
    <s v="Endust for Electronics"/>
    <s v="Endust for Electronics: multi-purpose duster"/>
    <m/>
    <s v="USA"/>
    <m/>
    <s v="Norazza, Inc."/>
    <n v="8.99"/>
    <n v="8.99"/>
    <n v="0.89900000000000002"/>
    <n v="1"/>
    <s v="Single cannister"/>
    <n v="10"/>
    <s v="$6.99 online price"/>
    <n v="1"/>
    <m/>
    <m/>
    <m/>
    <n v="0"/>
    <m/>
    <s v="difluoroethane CAS #75-37-6"/>
    <m/>
  </r>
  <r>
    <n v="23"/>
    <n v="14"/>
    <d v="2023-03-30T00:00:00"/>
    <s v="Target"/>
    <x v="4"/>
    <x v="34"/>
    <s v="Endust for Electronics"/>
    <s v="Endust for Electronics"/>
    <s v="Endust for Electronics: multi-purpose duster"/>
    <m/>
    <s v="USA"/>
    <m/>
    <s v="Norazza, Inc."/>
    <n v="12.99"/>
    <n v="6.4950000000000001"/>
    <n v="0.64949999999999997"/>
    <n v="2"/>
    <s v="2-pack"/>
    <n v="10"/>
    <m/>
    <n v="1"/>
    <m/>
    <m/>
    <m/>
    <n v="0"/>
    <m/>
    <s v="difluoroethane CAS #75-37-6"/>
    <m/>
  </r>
  <r>
    <n v="14"/>
    <m/>
    <d v="2023-02-24T00:00:00"/>
    <m/>
    <x v="2"/>
    <x v="34"/>
    <s v="Endust for Electronics"/>
    <s v="Endust for Electronics"/>
    <s v="Endust 10 oz. Non-Flammable Duster w/ Bitterant"/>
    <s v="https://endustforelectronics.com/10-oz-non-flammable-duster-w-bitterant/"/>
    <s v="USA"/>
    <m/>
    <s v="Norazza, Inc."/>
    <m/>
    <m/>
    <m/>
    <m/>
    <m/>
    <n v="10"/>
    <m/>
    <m/>
    <s v="Inhalant abuse is a growing epidemic. Endust for Electronics adds bitterant to deter abuse with it’s products. For more information on inhalant abuse please visit Alliance for Consumer Education."/>
    <n v="1"/>
    <n v="0"/>
    <m/>
    <m/>
    <s v="CAS No. 811-97-2 and 75-37-6"/>
    <m/>
  </r>
  <r>
    <n v="15"/>
    <m/>
    <d v="2023-02-24T00:00:00"/>
    <m/>
    <x v="2"/>
    <x v="34"/>
    <s v="Endust for Electronics"/>
    <s v="Endust for Electronics"/>
    <s v="Endust 10 oz. Duster w/ Bitterant – Twin Pack"/>
    <s v="https://endustforelectronics.com/10-oz-non-flammable-duster-w-bitterant-twin-pack/"/>
    <s v="USA"/>
    <m/>
    <s v="Norazza, Inc."/>
    <m/>
    <m/>
    <m/>
    <m/>
    <m/>
    <n v="10"/>
    <m/>
    <m/>
    <s v="Inhalant abuse is a growing epidemic. Endust for Electronics adds bitterant to deter abuse with it’s products. For more information on inhalant abuse please visit Alliance for Consumer Education."/>
    <n v="1"/>
    <n v="0"/>
    <m/>
    <m/>
    <s v="CAS No. 75-37-6"/>
    <m/>
  </r>
  <r>
    <n v="16"/>
    <m/>
    <d v="2023-02-24T00:00:00"/>
    <m/>
    <x v="2"/>
    <x v="34"/>
    <s v="Endust for Electronics"/>
    <s v="Endust for Electronics"/>
    <s v="Endust 10 oz. Non-Flammable Duster w/ Bitterant"/>
    <s v="https://endustforelectronics.com/10-oz-duster-w-bitterant/"/>
    <s v="USA"/>
    <m/>
    <s v="Norazza, Inc."/>
    <m/>
    <m/>
    <m/>
    <m/>
    <m/>
    <n v="10"/>
    <m/>
    <m/>
    <s v="Inhalant abuse is a growing epidemic. Endust for Electronics adds bitterant to deter abuse with it’s products. For more information on inhalant abuse please visit Alliance for Consumer Education."/>
    <n v="1"/>
    <n v="0"/>
    <m/>
    <m/>
    <s v="CAS No. 811-97-2 and 75-37-6"/>
    <m/>
  </r>
  <r>
    <n v="17"/>
    <m/>
    <d v="2023-02-24T00:00:00"/>
    <m/>
    <x v="2"/>
    <x v="34"/>
    <s v="Endust for Electronics"/>
    <s v="Endust for Electronics"/>
    <s v="Endust 10 oz. Non-Flammable Duster w/ Bitterant Twin Pack"/>
    <s v="https://endustforelectronics.com/10-oz-duster-w-bitterant-twin-pack/"/>
    <s v="USA"/>
    <m/>
    <s v="Norazza, Inc."/>
    <m/>
    <m/>
    <m/>
    <m/>
    <m/>
    <n v="10"/>
    <m/>
    <m/>
    <s v="Inhalant abuse is a growing epidemic. Endust for Electronics adds bitterant to deter abuse with it’s products. For more information on inhalant abuse please visit Alliance for Consumer Education."/>
    <n v="1"/>
    <n v="0"/>
    <m/>
    <m/>
    <s v="CAS No. 811-97-2 and 75-37-6"/>
    <m/>
  </r>
  <r>
    <n v="18"/>
    <m/>
    <d v="2023-02-24T00:00:00"/>
    <m/>
    <x v="2"/>
    <x v="34"/>
    <s v="Endust for Electronics"/>
    <s v="Endust for Electronics"/>
    <s v="Endust 3.5 oz. Non-Flammable Duster w/ Bitterant Twin Pack"/>
    <s v="https://endustforelectronics.com/3-5-oz-non-flammable-duster-w-bitterant-twin-pack/"/>
    <s v="USA"/>
    <m/>
    <s v="Norazza, Inc."/>
    <m/>
    <m/>
    <m/>
    <m/>
    <m/>
    <n v="3.5"/>
    <m/>
    <m/>
    <s v="Inhalant abuse is a growing epidemic. Endust for Electronics adds bitterant to deter abuse with it’s products. For more information on inhalant abuse please visit Alliance for Consumer Education."/>
    <n v="1"/>
    <n v="0"/>
    <m/>
    <m/>
    <s v="CAS No. 811-97-2 and 75-37-6"/>
    <m/>
  </r>
  <r>
    <n v="65"/>
    <m/>
    <d v="2023-03-02T00:00:00"/>
    <m/>
    <x v="2"/>
    <x v="35"/>
    <s v="Chemtronics"/>
    <s v="Chemtronics, Techspray"/>
    <s v="Chemtronics, Techspray BRANDED PRODUCTS"/>
    <s v="https://www.nteinc.com/chemtronics/dusters.php"/>
    <s v="USA"/>
    <s v="EM from mfg, 3/21/23"/>
    <s v="ITW Contamination Control Electronics"/>
    <m/>
    <m/>
    <m/>
    <m/>
    <m/>
    <m/>
    <m/>
    <m/>
    <s v=" "/>
    <n v="0"/>
    <n v="0"/>
    <m/>
    <m/>
    <m/>
    <m/>
  </r>
  <r>
    <n v="155"/>
    <n v="6"/>
    <d v="2023-03-06T00:00:00"/>
    <s v="Staples"/>
    <x v="3"/>
    <x v="36"/>
    <s v="NXT Technologies"/>
    <s v="NXT Technologies Electronics Duster"/>
    <s v="NXT Technologies™ Electronics Air Duster, 10 Oz. (NX57524)"/>
    <s v="https://www.staples.com/nxt-technologies-electronics-air-duster-10-oz-nx57524/product_24401448"/>
    <s v=" "/>
    <m/>
    <s v="NXT Technologies"/>
    <n v="7.29"/>
    <n v="7.29"/>
    <n v="0.72899999999999998"/>
    <n v="1"/>
    <s v="Single cannister"/>
    <n v="10"/>
    <m/>
    <n v="1"/>
    <s v="Contains bitterant to help discourage inhalant abuse"/>
    <n v="1"/>
    <n v="1"/>
    <m/>
    <s v="None."/>
    <s v="n/a"/>
    <m/>
  </r>
  <r>
    <n v="47"/>
    <n v="1"/>
    <d v="2023-03-03T00:00:00"/>
    <s v="Amazon"/>
    <x v="1"/>
    <x v="37"/>
    <s v="Office Depot"/>
    <s v="Office Depot Cleaning Duster"/>
    <s v="Office Depot® Brand Cleaning Dusters, 10 Oz, Pack Of 12"/>
    <s v="https://www.amazon.com/Office-Depot-Brand-Cleaning-Dusters/dp/B07JR58QLW/ref=sr_1_7?crid=26N17J3N6HFHD&amp;keywords=CANNED+AIR+DUSTER&amp;qid=1677862383&amp;sprefix=canned+air+duster%2Caps%2C88&amp;sr=8-7"/>
    <s v=" "/>
    <m/>
    <s v="Office Depot, Inc."/>
    <n v="48.41"/>
    <n v="4.0341666666666667"/>
    <n v="0.40341666666666665"/>
    <n v="12"/>
    <s v="12-pack"/>
    <n v="10"/>
    <m/>
    <n v="1"/>
    <m/>
    <n v="0"/>
    <n v="0"/>
    <m/>
    <s v="None."/>
    <s v="n/a"/>
    <m/>
  </r>
  <r>
    <n v="48"/>
    <n v="1"/>
    <d v="2023-03-03T00:00:00"/>
    <s v="Amazon"/>
    <x v="1"/>
    <x v="37"/>
    <s v="Office Depot"/>
    <s v="Office Depot Cleaning Duster"/>
    <s v="Office Depot Cleaning Duster, 10 Oz, Pack of 3, OD101523"/>
    <s v="https://www.amazon.com/Office-Depot-Cleaning-Duster-OD101523/dp/B00DB8NSG6/ref=sr_1_9?crid=18OPVQQ68ZVOA&amp;keywords=aerosol+duster&amp;qid=1677878511&amp;sprefix=aerosol+duster%2Caps%2C78&amp;sr=8-9"/>
    <s v=" "/>
    <m/>
    <s v="Office Depot, Inc."/>
    <n v="20.89"/>
    <n v="6.9633333333333338"/>
    <n v="0.69633333333333336"/>
    <n v="3"/>
    <s v="3-pack"/>
    <n v="10"/>
    <m/>
    <n v="1"/>
    <s v="Contains bitterant to help discourage inhalant abuse."/>
    <n v="1"/>
    <n v="1"/>
    <m/>
    <s v="None."/>
    <s v="n/a"/>
    <m/>
  </r>
  <r>
    <n v="135"/>
    <n v="4"/>
    <d v="2023-03-09T00:00:00"/>
    <s v="Office Max/Depot"/>
    <x v="3"/>
    <x v="37"/>
    <s v="Office Depot"/>
    <s v="Office Depot Cleaning Duster"/>
    <s v="Office Depot® Brand Cleaning Duster, 10 Oz, Pack of 3 Cans"/>
    <s v="https://www.officedepot.com/a/products/911245/Office-Depot-Brand-Cleaning-Duster-10/"/>
    <s v=" "/>
    <m/>
    <s v="Office Depot, Inc."/>
    <n v="20.89"/>
    <n v="6.9633333333333338"/>
    <n v="0.69633333333333336"/>
    <n v="3"/>
    <s v="3-pack"/>
    <n v="10"/>
    <m/>
    <n v="1"/>
    <m/>
    <n v="0"/>
    <n v="0"/>
    <m/>
    <s v="None."/>
    <s v="n/a"/>
    <m/>
  </r>
  <r>
    <n v="136"/>
    <n v="4"/>
    <d v="2023-03-09T00:00:00"/>
    <s v="Office Max/Depot"/>
    <x v="3"/>
    <x v="37"/>
    <s v="Office Depot"/>
    <s v="Office Depot Cleaning Duster"/>
    <s v="Office Depot® Brand Cleaning Duster, 10 Oz, Pack Of 6 Cans"/>
    <s v="https://www.officedepot.com/a/products/110284/Office-Depot-Brand-Cleaning-Duster-10/"/>
    <s v=" "/>
    <m/>
    <s v="Office Depot, Inc."/>
    <n v="37.49"/>
    <n v="6.248333333333334"/>
    <n v="0.62483333333333335"/>
    <n v="6"/>
    <s v="6-pack"/>
    <n v="10"/>
    <m/>
    <n v="1"/>
    <m/>
    <n v="0"/>
    <n v="0"/>
    <m/>
    <s v="None."/>
    <s v="n/a"/>
    <m/>
  </r>
  <r>
    <n v="137"/>
    <n v="4"/>
    <d v="2023-03-09T00:00:00"/>
    <s v="Office Max/Depot"/>
    <x v="3"/>
    <x v="37"/>
    <s v="Office Depot"/>
    <s v="Office Depot Cleaning Duster"/>
    <s v="Office Depot® Brand Cleaning Duster, 10 Oz., Pack of 12 Cans"/>
    <s v="https://www.officedepot.com/a/products/337994/Office-Depot-Brand-Cleaning-Duster-10/"/>
    <s v=" "/>
    <m/>
    <s v="Office Depot, Inc."/>
    <n v="64.19"/>
    <n v="5.3491666666666662"/>
    <n v="0.5349166666666666"/>
    <n v="12"/>
    <s v="12-pack"/>
    <n v="10"/>
    <m/>
    <n v="1"/>
    <m/>
    <n v="0"/>
    <n v="0"/>
    <m/>
    <s v="None."/>
    <s v="n/a"/>
    <m/>
  </r>
  <r>
    <n v="138"/>
    <n v="4"/>
    <d v="2023-03-09T00:00:00"/>
    <s v="Office Max/Depot"/>
    <x v="3"/>
    <x v="37"/>
    <s v="Office Depot"/>
    <s v="Office Depot Cleaning Duster"/>
    <s v="Office Depot® Brand Cleaning Duster, 10 Oz. Can"/>
    <s v="https://www.officedepot.com/a/products/911220/Office-Depot-Brand-Cleaning-Duster-10/"/>
    <s v=" "/>
    <m/>
    <s v="Office Depot, Inc."/>
    <n v="10.99"/>
    <n v="10.99"/>
    <n v="1.099"/>
    <n v="1"/>
    <s v="Single cannister"/>
    <n v="10"/>
    <m/>
    <n v="1"/>
    <m/>
    <n v="0"/>
    <n v="0"/>
    <m/>
    <s v="None."/>
    <s v="n/a"/>
    <m/>
  </r>
  <r>
    <n v="139"/>
    <n v="4"/>
    <d v="2023-03-09T00:00:00"/>
    <s v="Office Max/Depot"/>
    <x v="3"/>
    <x v="37"/>
    <s v="Office Depot"/>
    <s v="Office Depot Cleaning Duster"/>
    <s v="Office Depot® Brand Cleaning Duster, 3.5 Oz Can"/>
    <s v="https://www.officedepot.com/a/products/911280/Office-Depot-Brand-Cleaning-Duster-35/"/>
    <s v=" "/>
    <m/>
    <s v="Office Depot, Inc."/>
    <n v="7.49"/>
    <n v="7.49"/>
    <n v="2.14"/>
    <n v="1"/>
    <s v="Single cannister"/>
    <n v="3.5"/>
    <m/>
    <n v="1"/>
    <m/>
    <n v="0"/>
    <n v="0"/>
    <m/>
    <s v="None."/>
    <s v="n/a"/>
    <m/>
  </r>
  <r>
    <n v="7"/>
    <n v="49"/>
    <d v="2023-03-28T00:00:00"/>
    <s v="Office Max/Depot"/>
    <x v="8"/>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8"/>
    <n v="49"/>
    <d v="2023-03-28T00:00:00"/>
    <s v="Office Max/Depot"/>
    <x v="8"/>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9"/>
    <n v="49"/>
    <d v="2023-03-28T00:00:00"/>
    <s v="Office Max/Depot"/>
    <x v="8"/>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16"/>
    <n v="52"/>
    <d v="2023-03-28T00:00:00"/>
    <s v="Office Max/Depot"/>
    <x v="9"/>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17"/>
    <n v="52"/>
    <d v="2023-03-28T00:00:00"/>
    <s v="Office Max/Depot"/>
    <x v="9"/>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18"/>
    <n v="52"/>
    <d v="2023-03-28T00:00:00"/>
    <s v="Office Max/Depot"/>
    <x v="9"/>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24"/>
    <n v="55"/>
    <d v="2023-03-29T00:00:00"/>
    <s v="Office Max/Depot"/>
    <x v="13"/>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25"/>
    <n v="55"/>
    <d v="2023-03-29T00:00:00"/>
    <s v="Office Max/Depot"/>
    <x v="13"/>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26"/>
    <n v="55"/>
    <d v="2023-03-29T00:00:00"/>
    <s v="Office Max/Depot"/>
    <x v="13"/>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32"/>
    <n v="58"/>
    <d v="2023-03-29T00:00:00"/>
    <s v="Office Max/Depot"/>
    <x v="10"/>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33"/>
    <n v="58"/>
    <d v="2023-03-29T00:00:00"/>
    <s v="Office Max/Depot"/>
    <x v="10"/>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34"/>
    <n v="58"/>
    <d v="2023-03-29T00:00:00"/>
    <s v="Office Max/Depot"/>
    <x v="10"/>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41"/>
    <n v="61"/>
    <d v="2023-03-29T00:00:00"/>
    <s v="Office Max/Depot"/>
    <x v="11"/>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42"/>
    <n v="61"/>
    <d v="2023-03-29T00:00:00"/>
    <s v="Office Max/Depot"/>
    <x v="11"/>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43"/>
    <n v="61"/>
    <d v="2023-03-29T00:00:00"/>
    <s v="Office Max/Depot"/>
    <x v="11"/>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47"/>
    <n v="64"/>
    <d v="2023-03-29T00:00:00"/>
    <s v="Office Max/Depot"/>
    <x v="12"/>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48"/>
    <n v="64"/>
    <d v="2023-03-29T00:00:00"/>
    <s v="Office Max/Depot"/>
    <x v="12"/>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54"/>
    <n v="67"/>
    <d v="2023-03-29T00:00:00"/>
    <s v="Office Max/Depot"/>
    <x v="14"/>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55"/>
    <n v="67"/>
    <d v="2023-03-29T00:00:00"/>
    <s v="Office Max/Depot"/>
    <x v="14"/>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56"/>
    <n v="67"/>
    <d v="2023-03-29T00:00:00"/>
    <s v="Office Max/Depot"/>
    <x v="14"/>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62"/>
    <n v="70"/>
    <d v="2023-03-29T00:00:00"/>
    <s v="Office Max/Depot"/>
    <x v="15"/>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63"/>
    <n v="70"/>
    <d v="2023-03-29T00:00:00"/>
    <s v="Office Max/Depot"/>
    <x v="15"/>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64"/>
    <n v="70"/>
    <d v="2023-03-29T00:00:00"/>
    <s v="Office Max/Depot"/>
    <x v="15"/>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70"/>
    <n v="73"/>
    <d v="2023-03-29T00:00:00"/>
    <s v="Office Max/Depot"/>
    <x v="16"/>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71"/>
    <n v="73"/>
    <d v="2023-03-29T00:00:00"/>
    <s v="Office Max/Depot"/>
    <x v="16"/>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72"/>
    <n v="73"/>
    <d v="2023-03-29T00:00:00"/>
    <s v="Office Max/Depot"/>
    <x v="16"/>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76"/>
    <n v="76"/>
    <d v="2023-03-29T00:00:00"/>
    <s v="Office Max/Depot"/>
    <x v="17"/>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77"/>
    <n v="76"/>
    <d v="2023-03-29T00:00:00"/>
    <s v="Office Max/Depot"/>
    <x v="17"/>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78"/>
    <n v="76"/>
    <d v="2023-03-29T00:00:00"/>
    <s v="Office Max/Depot"/>
    <x v="17"/>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82"/>
    <n v="82"/>
    <d v="2023-04-06T00:00:00"/>
    <s v="Office Max/Depot"/>
    <x v="18"/>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83"/>
    <n v="82"/>
    <d v="2023-04-06T00:00:00"/>
    <s v="Office Max/Depot"/>
    <x v="18"/>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84"/>
    <n v="82"/>
    <d v="2023-04-06T00:00:00"/>
    <s v="Office Max/Depot"/>
    <x v="18"/>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87"/>
    <n v="85"/>
    <d v="2023-04-06T00:00:00"/>
    <s v="Office Max/Depot"/>
    <x v="22"/>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s v="1 year"/>
  </r>
  <r>
    <n v="88"/>
    <n v="85"/>
    <d v="2023-04-06T00:00:00"/>
    <s v="Office Max/Depot"/>
    <x v="22"/>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s v="1 year"/>
  </r>
  <r>
    <n v="89"/>
    <n v="85"/>
    <d v="2023-04-06T00:00:00"/>
    <s v="Office Max/Depot"/>
    <x v="22"/>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92"/>
    <n v="88"/>
    <d v="2023-04-07T00:00:00"/>
    <s v="Office Max/Depot"/>
    <x v="19"/>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93"/>
    <n v="88"/>
    <d v="2023-04-07T00:00:00"/>
    <s v="Office Max/Depot"/>
    <x v="19"/>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94"/>
    <n v="88"/>
    <d v="2023-04-07T00:00:00"/>
    <s v="Office Max/Depot"/>
    <x v="19"/>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100"/>
    <n v="91"/>
    <d v="2023-04-07T00:00:00"/>
    <s v="Office Max/Depot"/>
    <x v="5"/>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101"/>
    <n v="91"/>
    <d v="2023-04-07T00:00:00"/>
    <s v="Office Max/Depot"/>
    <x v="5"/>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102"/>
    <n v="91"/>
    <d v="2023-04-07T00:00:00"/>
    <s v="Office Max/Depot"/>
    <x v="5"/>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108"/>
    <n v="94"/>
    <d v="2023-04-07T00:00:00"/>
    <s v="Office Max/Depot"/>
    <x v="6"/>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109"/>
    <n v="94"/>
    <d v="2023-04-07T00:00:00"/>
    <s v="Office Max/Depot"/>
    <x v="6"/>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110"/>
    <n v="94"/>
    <d v="2023-04-07T00:00:00"/>
    <s v="Office Max/Depot"/>
    <x v="6"/>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113"/>
    <n v="97"/>
    <d v="2023-04-07T00:00:00"/>
    <s v="Office Max/Depot"/>
    <x v="20"/>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114"/>
    <n v="97"/>
    <d v="2023-04-07T00:00:00"/>
    <s v="Office Max/Depot"/>
    <x v="20"/>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115"/>
    <n v="97"/>
    <d v="2023-04-07T00:00:00"/>
    <s v="Office Max/Depot"/>
    <x v="20"/>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120"/>
    <n v="100"/>
    <d v="2023-04-07T00:00:00"/>
    <s v="Office Max/Depot"/>
    <x v="21"/>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121"/>
    <n v="100"/>
    <d v="2023-04-07T00:00:00"/>
    <s v="Office Max/Depot"/>
    <x v="21"/>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122"/>
    <n v="100"/>
    <d v="2023-04-07T00:00:00"/>
    <s v="Office Max/Depot"/>
    <x v="21"/>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128"/>
    <n v="103"/>
    <d v="2023-04-07T00:00:00"/>
    <s v="Office Max/Depot"/>
    <x v="7"/>
    <x v="37"/>
    <s v="Office Depot"/>
    <s v="Office Depot Cleaning Duster"/>
    <s v="Compressed Air Dusters_x000a_Office Depot® Brand Cleaning Duster, 10 Oz, Pack of 3 Cans"/>
    <s v="https://www.officedepot.com/a/products/911245/Office-Depot-Brand-Cleaning-Duster-10/"/>
    <s v=" "/>
    <m/>
    <s v="Office Depot, Inc."/>
    <n v="20.89"/>
    <n v="6.9633333333333338"/>
    <n v="0.69633333333333336"/>
    <n v="3"/>
    <s v="3-pack"/>
    <n v="10"/>
    <m/>
    <m/>
    <m/>
    <m/>
    <n v="1"/>
    <m/>
    <s v="None."/>
    <m/>
    <m/>
  </r>
  <r>
    <n v="129"/>
    <n v="103"/>
    <d v="2023-04-07T00:00:00"/>
    <s v="Office Max/Depot"/>
    <x v="7"/>
    <x v="37"/>
    <s v="Office Depot"/>
    <s v="Office Depot Cleaning Duster"/>
    <s v="Compressed Air Dusters_x000a_Office Depot® Brand Cleaning Duster, 10 Oz. Can"/>
    <s v="https://www.officedepot.com/a/products/911220/Office-Depot-Brand-Cleaning-Duster-10/"/>
    <s v=" "/>
    <m/>
    <s v="Office Depot, Inc."/>
    <n v="10.99"/>
    <n v="10.99"/>
    <n v="1.099"/>
    <n v="1"/>
    <s v="Single canister"/>
    <n v="10"/>
    <m/>
    <m/>
    <m/>
    <m/>
    <n v="1"/>
    <m/>
    <s v="None."/>
    <m/>
    <m/>
  </r>
  <r>
    <n v="130"/>
    <n v="103"/>
    <d v="2023-04-07T00:00:00"/>
    <s v="Office Max/Depot"/>
    <x v="7"/>
    <x v="37"/>
    <s v="Office Depot"/>
    <s v="Office Depot Cleaning Duster"/>
    <s v="Compressed Air Dusters_x000a_Office Depot® Brand Cleaning Duster, 3.5 Oz Can"/>
    <s v="https://www.officedepot.com/a/products/911280/Office-Depot-Brand-Cleaning-Duster-35/"/>
    <s v=" "/>
    <m/>
    <s v="Office Depot, Inc."/>
    <n v="7.49"/>
    <n v="7.49"/>
    <n v="2.14"/>
    <n v="1"/>
    <s v="Single canister"/>
    <n v="3.5"/>
    <m/>
    <m/>
    <m/>
    <m/>
    <n v="1"/>
    <m/>
    <s v="None."/>
    <m/>
    <m/>
  </r>
  <r>
    <n v="43"/>
    <m/>
    <d v="2023-03-02T00:00:00"/>
    <m/>
    <x v="2"/>
    <x v="38"/>
    <s v="EcoDuster"/>
    <s v="EcoDuster"/>
    <s v="EcoDuster™"/>
    <s v="http://www.perfectdata.com/products/ecoduster.html"/>
    <s v="n/a"/>
    <s v="sent email request to mfg, 3/21/23"/>
    <s v="PerfectData Corp."/>
    <m/>
    <m/>
    <m/>
    <m/>
    <m/>
    <n v="3.5"/>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m/>
  </r>
  <r>
    <n v="44"/>
    <m/>
    <d v="2023-03-02T00:00:00"/>
    <m/>
    <x v="2"/>
    <x v="38"/>
    <s v="EcoDuster"/>
    <s v="EcoDuster"/>
    <s v="EcoDuster™"/>
    <s v="http://www.perfectdata.com/products/ecoduster.html"/>
    <s v="n/a"/>
    <s v="sent email request to mfg, 3/21/23"/>
    <s v="PerfectData Corp."/>
    <m/>
    <m/>
    <m/>
    <m/>
    <m/>
    <n v="8"/>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m/>
  </r>
  <r>
    <n v="45"/>
    <m/>
    <d v="2023-03-02T00:00:00"/>
    <m/>
    <x v="2"/>
    <x v="38"/>
    <s v="EcoDuster"/>
    <s v="EcoDuster"/>
    <s v="EcoDuster™"/>
    <s v="http://www.perfectdata.com/products/ecoduster.html"/>
    <s v="n/a"/>
    <s v="sent email request to mfg, 3/21/23"/>
    <s v="PerfectData Corp."/>
    <m/>
    <n v="17.29"/>
    <n v="1.7289999999999999"/>
    <m/>
    <m/>
    <n v="10"/>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m/>
  </r>
  <r>
    <n v="46"/>
    <m/>
    <d v="2023-03-02T00:00:00"/>
    <m/>
    <x v="2"/>
    <x v="38"/>
    <s v="EcoDuster"/>
    <s v="EcoDuster"/>
    <s v="EcoDuster™ 2-Pack"/>
    <s v="http://www.perfectdata.com/products/ecoduster.html"/>
    <s v="n/a"/>
    <s v="sent email request to mfg, 3/21/23"/>
    <s v="PerfectData Corp."/>
    <m/>
    <m/>
    <m/>
    <m/>
    <m/>
    <n v="10"/>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m/>
  </r>
  <r>
    <n v="47"/>
    <m/>
    <d v="2023-03-02T00:00:00"/>
    <m/>
    <x v="2"/>
    <x v="38"/>
    <s v="EcoDuster"/>
    <s v="EcoDuster"/>
    <s v="EcoDuster™"/>
    <s v="http://www.perfectdata.com/products/ecoduster.html"/>
    <s v="n/a"/>
    <s v="sent email request to mfg, 3/21/23"/>
    <s v="PerfectData Corp."/>
    <m/>
    <m/>
    <m/>
    <m/>
    <m/>
    <n v="12"/>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m/>
  </r>
  <r>
    <n v="48"/>
    <m/>
    <d v="2023-03-02T00:00:00"/>
    <m/>
    <x v="2"/>
    <x v="38"/>
    <s v="EcoDuster"/>
    <s v="EcoDuster"/>
    <s v="EcoDuster™ System"/>
    <s v="http://www.perfectdata.com/products/ecoduster.html"/>
    <s v="n/a"/>
    <s v="sent email request to mfg, 3/21/23"/>
    <s v="PerfectData Corp."/>
    <m/>
    <m/>
    <m/>
    <m/>
    <m/>
    <n v="8"/>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s v="10 years"/>
  </r>
  <r>
    <n v="49"/>
    <m/>
    <d v="2023-03-02T00:00:00"/>
    <m/>
    <x v="2"/>
    <x v="38"/>
    <s v="EcoDuster"/>
    <s v="EcoDuster"/>
    <s v="EcoDuster™ Refill - 8OZ"/>
    <s v="http://www.perfectdata.com/products/ecoduster.html"/>
    <s v="n/a"/>
    <s v="sent email request to mfg, 3/21/23"/>
    <s v="PerfectData Corp."/>
    <m/>
    <m/>
    <m/>
    <m/>
    <m/>
    <n v="8"/>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s v="10 years"/>
  </r>
  <r>
    <n v="50"/>
    <m/>
    <d v="2023-03-02T00:00:00"/>
    <m/>
    <x v="2"/>
    <x v="38"/>
    <s v="EcoDuster"/>
    <s v="EcoDuster"/>
    <s v="EcoDuster™ Refill OS - 8OZ"/>
    <s v="http://www.perfectdata.com/products/ecoduster.html"/>
    <s v="n/a"/>
    <s v="sent email request to mfg, 3/21/23"/>
    <s v="PerfectData Corp."/>
    <m/>
    <m/>
    <m/>
    <m/>
    <m/>
    <n v="8"/>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s v="10 years"/>
  </r>
  <r>
    <n v="51"/>
    <m/>
    <d v="2023-03-02T00:00:00"/>
    <m/>
    <x v="2"/>
    <x v="38"/>
    <s v="EcoDuster"/>
    <s v="EcoDuster"/>
    <s v="EcoDuster™II"/>
    <s v="http://www.perfectdata.com/products/ecodusterii.html"/>
    <s v="n/a"/>
    <s v="sent email request to mfg, 3/21/23"/>
    <s v="PerfectData Corp."/>
    <m/>
    <n v="8.7899999999999991"/>
    <n v="0.87899999999999989"/>
    <m/>
    <m/>
    <n v="10"/>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s v="10 years"/>
  </r>
  <r>
    <n v="52"/>
    <m/>
    <d v="2023-03-02T00:00:00"/>
    <m/>
    <x v="2"/>
    <x v="38"/>
    <s v="EcoDuster"/>
    <s v="EcoDuster"/>
    <s v="EcoDuster™II 2-Pack"/>
    <s v="http://www.perfectdata.com/products/ecodusterii.html"/>
    <s v="n/a"/>
    <s v="sent email request to mfg, 3/21/23"/>
    <s v="PerfectData Corp."/>
    <m/>
    <m/>
    <m/>
    <m/>
    <m/>
    <n v="10"/>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s v="10 years"/>
  </r>
  <r>
    <n v="53"/>
    <m/>
    <d v="2023-03-02T00:00:00"/>
    <m/>
    <x v="2"/>
    <x v="38"/>
    <s v="EcoDuster"/>
    <s v="EcoDuster"/>
    <s v="EcoDuster™II 3-Pack"/>
    <s v="http://www.perfectdata.com/products/ecodusterii.html"/>
    <s v="n/a"/>
    <s v="sent email request to mfg, 3/21/23"/>
    <s v="PerfectData Corp."/>
    <m/>
    <m/>
    <m/>
    <m/>
    <m/>
    <n v="10"/>
    <m/>
    <m/>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n v="1"/>
    <m/>
    <m/>
    <s v="CAS No. 811-97-2"/>
    <s v="10 years"/>
  </r>
  <r>
    <n v="82"/>
    <n v="5"/>
    <d v="2023-03-08T00:00:00"/>
    <s v="Grainger"/>
    <x v="1"/>
    <x v="39"/>
    <s v="Sprayway"/>
    <s v="Sprayway"/>
    <s v="SPRAYWAY Aerosol Duster: 12 oz Size, 10 oz Net Wt"/>
    <s v="https://www.grainger.com/product/SPRAYWAY-Aerosol-Duster-12-oz-Size-45C018"/>
    <s v="USA"/>
    <m/>
    <s v="PLZ Corp."/>
    <n v="20.91"/>
    <n v="20.91"/>
    <n v="2.0910000000000002"/>
    <n v="1"/>
    <s v="Single cannister"/>
    <n v="10"/>
    <m/>
    <n v="0"/>
    <s v=""/>
    <n v="0"/>
    <n v="0"/>
    <m/>
    <s v="None."/>
    <s v="n/a"/>
    <s v="10 years"/>
  </r>
  <r>
    <n v="57"/>
    <m/>
    <d v="2023-03-02T00:00:00"/>
    <m/>
    <x v="2"/>
    <x v="39"/>
    <s v="Sprayway"/>
    <s v="Sprayway"/>
    <s v="Sprayway Clean Jet 100"/>
    <s v="https://www.spraywayinc.com/content/clean-jet-100"/>
    <s v="USA"/>
    <s v="EM from mfg, 3/21/23"/>
    <s v="PLZ Corp."/>
    <m/>
    <m/>
    <m/>
    <m/>
    <m/>
    <n v="10"/>
    <m/>
    <m/>
    <s v=" Intentional misuse by concentrating and inhaling the product can be harmful_x000a_or fatal."/>
    <n v="1"/>
    <n v="0"/>
    <m/>
    <m/>
    <s v="CAS No. 811-97-2"/>
    <s v="10 years"/>
  </r>
  <r>
    <n v="186"/>
    <n v="2"/>
    <d v="2023-03-06T00:00:00"/>
    <s v="Walmart"/>
    <x v="3"/>
    <x v="40"/>
    <s v="Promaster"/>
    <s v="Promaster Blow Off"/>
    <s v="Cables Unlimited BlowOff 3.5oz Canned Air Duster"/>
    <s v="https://www.walmart.com/ip/Cables-Unlimited-BlowOff-3-5oz-Canned-Air-Duster/26383100"/>
    <s v=" "/>
    <m/>
    <s v="AVW Inc, dba Max Pro"/>
    <n v="11.99"/>
    <n v="11.99"/>
    <n v="3.4257142857142857"/>
    <n v="1"/>
    <s v="Single cannister"/>
    <n v="3.5"/>
    <m/>
    <n v="0"/>
    <m/>
    <n v="0"/>
    <n v="1"/>
    <m/>
    <s v="None."/>
    <s v="CAS No. 75-37-6"/>
    <s v="10 years"/>
  </r>
  <r>
    <n v="107"/>
    <n v="19"/>
    <d v="2023-03-16T00:00:00"/>
    <s v="Lowe's"/>
    <x v="3"/>
    <x v="41"/>
    <s v="RCA"/>
    <s v="RCA Dusting Air"/>
    <s v="RCA 10 oz. Contact Cleaner"/>
    <s v="https://www.lowes.com/pd/RCA-10-oz-Air-Freshener-Spray/50014758"/>
    <s v="USA"/>
    <m/>
    <s v="VOXX Accessories Corp."/>
    <n v="10.02"/>
    <n v="10.02"/>
    <n v="1.002"/>
    <n v="1"/>
    <s v="Single cannister"/>
    <n v="10"/>
    <m/>
    <n v="1"/>
    <s v="This product contains a bitterant to help discourage inhalant abuse"/>
    <n v="1"/>
    <n v="1"/>
    <m/>
    <s v="None."/>
    <s v="n/a"/>
    <s v="10 years"/>
  </r>
  <r>
    <n v="140"/>
    <n v="4"/>
    <d v="2023-03-09T00:00:00"/>
    <s v="Office Max/Depot"/>
    <x v="3"/>
    <x v="41"/>
    <s v="RCA"/>
    <s v="RCA Dusting Air"/>
    <s v="RCA Dusting Air, 10 Oz"/>
    <s v="https://www.officedepot.com/a/products/558092/RCA-Dusting-Air-10-Oz/"/>
    <s v="USA"/>
    <m/>
    <s v="VOXX Accessories Corp."/>
    <n v="12.99"/>
    <n v="12.99"/>
    <n v="1.2989999999999999"/>
    <n v="1"/>
    <s v="Single cannister"/>
    <n v="10"/>
    <m/>
    <n v="0"/>
    <s v=""/>
    <n v="0"/>
    <n v="1"/>
    <m/>
    <s v="None."/>
    <s v="n/a"/>
    <s v="10 years"/>
  </r>
  <r>
    <n v="11"/>
    <n v="20"/>
    <d v="2023-03-09T00:00:00"/>
    <s v="Lowe's"/>
    <x v="4"/>
    <x v="41"/>
    <s v="RCA"/>
    <s v="RCA Dusting Air"/>
    <s v="RCA Compressed Gas Duster"/>
    <m/>
    <s v="USA"/>
    <m/>
    <s v="VOXX Accessories Corp."/>
    <n v="10.02"/>
    <n v="10.02"/>
    <n v="1.002"/>
    <n v="1"/>
    <s v="Single cannister"/>
    <n v="10"/>
    <m/>
    <n v="1"/>
    <m/>
    <m/>
    <m/>
    <n v="0"/>
    <m/>
    <s v="difluoroethane CAS #75-37-6"/>
    <s v="10 years"/>
  </r>
  <r>
    <n v="66"/>
    <m/>
    <d v="2023-03-02T00:00:00"/>
    <m/>
    <x v="2"/>
    <x v="41"/>
    <s v="RCA"/>
    <s v="RCA Dusting Air"/>
    <s v="RCA Dusting Air"/>
    <s v="https://www.rcaaudiovideo.com/care-clean/?sku=TPH303R"/>
    <s v="USA"/>
    <s v="sent email request to mfg, 3/21/23"/>
    <s v="VOXX Accessories Corp."/>
    <m/>
    <n v="9.99"/>
    <m/>
    <m/>
    <m/>
    <n v="10"/>
    <m/>
    <m/>
    <s v=" "/>
    <n v="0"/>
    <n v="1"/>
    <m/>
    <m/>
    <m/>
    <s v="10 years"/>
  </r>
  <r>
    <n v="95"/>
    <n v="10"/>
    <d v="2023-03-09T00:00:00"/>
    <s v="Instacart"/>
    <x v="4"/>
    <x v="42"/>
    <s v="Falcon"/>
    <s v="Falcon Dust-Off"/>
    <s v="Dust-off Electronics Duster Dust And Lint Remover"/>
    <s v="https://www.instacart.com/store/shoprite/products/16365924?source_type=cross_retailer_search&amp;source_value=items&amp;search_id=109ed271-ef2a-4709-8c0f-d890f5a8a422&amp;element_load_id=e8e41f4e-0bcf-4cde-942a-c575708c3535"/>
    <s v="USA"/>
    <m/>
    <s v="Falcon Safety Products, Inc. "/>
    <n v="4.21"/>
    <n v="4.21"/>
    <n v="0.60142857142857142"/>
    <n v="1"/>
    <s v="Single cannister"/>
    <n v="7"/>
    <m/>
    <n v="1"/>
    <s v="The misuse and abuse of this product by deliberately concentrating and inhaling the chemical contents presents a serious health hazard and can result in fatality. Please use this product as it was intended and responsibly."/>
    <n v="1"/>
    <n v="0"/>
    <m/>
    <s v="Warnings_x000a_Caution: Contents under pressure._x000a__x000a_Keep out of reach of children._x000a__x000a_Do not shake! Do not shake!_x000a__x000a_Used as intended, this product poses no health hazards. Intentional misuse or abuse of this product poses serious health hazards and can be fatal._x000a__x000a_Caution: Keep out of reach of children. The intentional misuse by deliberately inhaling contents may be fatal. Use in well-ventilated area. This product can be ignited under certain circumstances. Therefore, do not use near potential ignition sources, hot surfaces, or spark-producing equipment such as paper shredders or under electrical appliances. Do not tilt, shake, or turn can upside down before or during use as liquid contents may be dispensed. Liquid contents may cause frostbite on contact with skin. Contact physician if such contact occurs. Store in cool place. Do not leave in direct sunlight, enclosed vehicle, or expose to temperatures above 120 degrees F (49 degrees C), as overheating could cause can to burst. Do not pierce or burn, even after use. Contains difluoroethane. CAS #75-37-6._x000a__x000a_Inhalant abuse public safety announcement: This product contains a bittering agent to help discourage inhalant abuse. The misuse and abuse of this product by deliberately concentrating and inhaling the chemical contents presents a serious health hazard and can result in fatality. Please use this product as it was intended and responsibly. For more information on the hazards of inhalant abuse and how to help prevent it visit: www.inhalant.org. www.inhalants.com._x000a__x000a_www.falconsafety.com._x000a__x000a_First aid: Medical emergencies call: 911, physician, or 1-800-498-7192._x000a__x000a_Inhalation: immediately move to fresh air._x000a__x000a_Eyes: Immediately flush with water._x000a__x000a_Skin: Immediately wash with warm water. Treat for frostbite if necessary._x000a__x000a_Important usage information: Never shake or tilt can before usage. Use in upright position only._x000a__x000a_Never use near a potential ignition source._x000a__x000a_Never spray into an enclosed space, such as a trash can or paper shredder._x000a__x000a_Never use on camera mirrors._x000a__x000a_Avoid skin contact with product in liquid form, may cause frostbite._x000a__x000a_Avoid contact with product in liquid form, may cause plastic to discolor."/>
    <s v="CAS No. 75-37-6"/>
    <s v="n/a"/>
  </r>
  <r>
    <n v="81"/>
    <n v="5"/>
    <d v="2023-03-08T00:00:00"/>
    <s v="Grainger"/>
    <x v="1"/>
    <x v="43"/>
    <s v="SP Scienceware"/>
    <s v="SP Scienceware Blow-hard OS extra"/>
    <s v="SP SCIENCEWARE Dust Remover: 10 oz Size, 10 oz Net Wt"/>
    <s v="https://www.grainger.com/product/SP-SCIENCEWARE-Dust-Remover-10-oz-Size-46C860"/>
    <s v="USA"/>
    <m/>
    <s v="Bel-Art Products"/>
    <n v="80.75"/>
    <n v="80.75"/>
    <n v="8.0749999999999993"/>
    <n v="1"/>
    <s v="Single cannister"/>
    <n v="10"/>
    <m/>
    <n v="0"/>
    <s v=""/>
    <n v="0"/>
    <n v="0"/>
    <m/>
    <s v="None."/>
    <s v="CAS No. 811-97-2"/>
    <s v="n/a"/>
  </r>
  <r>
    <n v="96"/>
    <n v="10"/>
    <d v="2023-03-09T00:00:00"/>
    <s v="Instacart"/>
    <x v="4"/>
    <x v="44"/>
    <s v="Falcon"/>
    <s v="Falcon Dust-Off"/>
    <s v="Falcon DFG10040 Clean Dust-off Air Duster"/>
    <s v="https://www.instacart.com/store/staples/products/21449543?source_type=cross_retailer_search&amp;source_value=items&amp;search_id=109ed271-ef2a-4709-8c0f-d890f5a8a422&amp;element_load_id=abb59daa-f7c6-4955-ba00-555fa57f9aac"/>
    <s v="USA"/>
    <m/>
    <s v="Falcon Safety Products, Inc. "/>
    <n v="21.99"/>
    <n v="21.99"/>
    <n v="6.282857142857142"/>
    <n v="1"/>
    <s v="Single cannister"/>
    <n v="3.5"/>
    <m/>
    <n v="0"/>
    <s v=""/>
    <n v="0"/>
    <n v="1"/>
    <m/>
    <s v="None."/>
    <s v="CAS No. 75-37-6"/>
    <s v="n/a"/>
  </r>
  <r>
    <n v="97"/>
    <n v="10"/>
    <d v="2023-03-09T00:00:00"/>
    <s v="Instacart"/>
    <x v="4"/>
    <x v="44"/>
    <s v="Falcon"/>
    <s v="Falcon Dust-Off"/>
    <s v="Falcon Dust-Off Gaming Gear Duster"/>
    <s v="https://www.instacart.com/store/staples/products/21480087?source_type=cross_retailer_search&amp;source_value=items&amp;search_id=109ed271-ef2a-4709-8c0f-d890f5a8a422&amp;element_load_id=abb59daa-f7c6-4955-ba00-555fa57f9aac"/>
    <s v="USA"/>
    <m/>
    <s v="Falcon Safety Products, Inc. "/>
    <n v="19.989999999999998"/>
    <n v="19.989999999999998"/>
    <n v="1.9989999999999999"/>
    <n v="1"/>
    <s v="Single cannister"/>
    <n v="10"/>
    <m/>
    <n v="0"/>
    <s v=""/>
    <n v="0"/>
    <n v="0"/>
    <m/>
    <s v="None."/>
    <s v="CAS No. 75-37-6"/>
    <s v="n/a"/>
  </r>
  <r>
    <n v="98"/>
    <n v="10"/>
    <d v="2023-03-09T00:00:00"/>
    <s v="Instacart"/>
    <x v="4"/>
    <x v="44"/>
    <s v="Staples"/>
    <s v="Staples Electronics Duster"/>
    <s v="Staples Slight Ethereal Electronics Air Duster"/>
    <s v="https://www.instacart.com/store/staples/products/25966196?source_type=cross_retailer_search&amp;source_value=items&amp;search_id=109ed271-ef2a-4709-8c0f-d890f5a8a422&amp;element_load_id=abb59daa-f7c6-4955-ba00-555fa57f9aac"/>
    <s v="USA"/>
    <m/>
    <s v="Staples the Office Superstore, LLC"/>
    <n v="12.99"/>
    <n v="12.99"/>
    <n v="1.2989999999999999"/>
    <n v="1"/>
    <s v="Single cannister"/>
    <n v="10"/>
    <m/>
    <n v="1"/>
    <s v="Staples electronics duster has an added bitterant to hamper inhalant abuse."/>
    <n v="1"/>
    <n v="1"/>
    <m/>
    <s v="None."/>
    <s v="CAS No. 75-37-6"/>
    <s v="n/a"/>
  </r>
  <r>
    <n v="156"/>
    <n v="6"/>
    <d v="2023-03-06T00:00:00"/>
    <s v="Staples"/>
    <x v="3"/>
    <x v="44"/>
    <s v="Staples"/>
    <s v="Staples Electronics Duster"/>
    <s v="Staples Electronics Air Duster, Slight Ethereal, 4/Pack (SPL10ENFR-4)"/>
    <s v="https://www.staples.com/Staples-Electronics-Duster-10-oz-4pk/product_718862"/>
    <s v="USA"/>
    <m/>
    <s v="Staples the Office Superstore, LLC"/>
    <n v="29.49"/>
    <n v="7.3724999999999996"/>
    <n v="0.73724999999999996"/>
    <n v="4"/>
    <s v="4-pack"/>
    <n v="10"/>
    <s v="Special Buy"/>
    <n v="1"/>
    <s v="An added bitterant gives this duster an unpleasant taste to discourage its use as an inhalant."/>
    <n v="1"/>
    <n v="1"/>
    <m/>
    <s v="None."/>
    <s v="CAS No. 75-37-6"/>
    <s v="n/a"/>
  </r>
  <r>
    <n v="157"/>
    <n v="6"/>
    <d v="2023-03-06T00:00:00"/>
    <s v="Staples"/>
    <x v="3"/>
    <x v="44"/>
    <s v="Staples"/>
    <s v="Staples Electronics Duster"/>
    <s v="Staples Electronics Air Duster, Slight Ethereal, 6/Pack (SPL10ENFR-6)"/>
    <s v="https://www.staples.com/staples-electronics-air-duster-slight-ethereal-6-pack-spl10enfr-4/product_24534262"/>
    <s v="USA"/>
    <m/>
    <s v="Staples the Office Superstore, LLC"/>
    <n v="36.99"/>
    <n v="6.165"/>
    <n v="0.61650000000000005"/>
    <n v="6"/>
    <s v="6-pack"/>
    <n v="10"/>
    <s v="Special Buy"/>
    <n v="1"/>
    <s v="An added bitterant gives this duster an unpleasant taste to discourage its use as an inhalant."/>
    <n v="1"/>
    <n v="1"/>
    <m/>
    <s v="None."/>
    <s v="CAS No. 75-37-6"/>
    <s v="n/a"/>
  </r>
  <r>
    <n v="158"/>
    <n v="6"/>
    <d v="2023-03-06T00:00:00"/>
    <s v="Staples"/>
    <x v="3"/>
    <x v="44"/>
    <s v="Staples"/>
    <s v="Staples Electronics Duster"/>
    <s v="Staples Electronics Air Duster, 10 oz., Slight Ethereal, 2/Pack (SPL10ENFR-2)"/>
    <s v="https://www.staples.com/Staples-Electronics-Duster-10oz-2pk/product_712332"/>
    <s v="USA"/>
    <m/>
    <s v="Staples the Office Superstore, LLC"/>
    <n v="14.99"/>
    <n v="7.4950000000000001"/>
    <n v="0.74950000000000006"/>
    <n v="2"/>
    <s v="2-pack"/>
    <n v="10"/>
    <s v="Special Buy"/>
    <n v="1"/>
    <s v="An added bitterant gives this duster an unpleasant taste to discourage its use as an inhalant."/>
    <n v="1"/>
    <n v="1"/>
    <m/>
    <s v="None."/>
    <s v="CAS No. 75-37-6"/>
    <s v="n/a"/>
  </r>
  <r>
    <n v="13"/>
    <n v="7"/>
    <d v="2023-03-09T00:00:00"/>
    <s v="Staples"/>
    <x v="4"/>
    <x v="44"/>
    <s v="Staples"/>
    <s v="Staples Electronics Duster"/>
    <s v="Staples Electronics Duster"/>
    <m/>
    <s v="USA"/>
    <m/>
    <s v="Staples the Office Superstore, LLC"/>
    <n v="7.49"/>
    <n v="7.49"/>
    <n v="0.749"/>
    <n v="1"/>
    <s v="Single cannister"/>
    <n v="10"/>
    <m/>
    <n v="1"/>
    <m/>
    <m/>
    <m/>
    <n v="0"/>
    <m/>
    <s v="difluoroethane CAS #75-37-6"/>
    <s v="n/a"/>
  </r>
  <r>
    <n v="14"/>
    <n v="7"/>
    <d v="2023-03-09T00:00:00"/>
    <s v="Staples"/>
    <x v="4"/>
    <x v="44"/>
    <s v="Staples"/>
    <s v="Staples Electronics Duster"/>
    <s v="Staples Electronics Duster"/>
    <m/>
    <s v="USA"/>
    <m/>
    <s v="Staples the Office Superstore, LLC"/>
    <n v="14.99"/>
    <n v="7.4950000000000001"/>
    <n v="0.74950000000000006"/>
    <n v="2"/>
    <s v="2-pack"/>
    <n v="10"/>
    <m/>
    <n v="1"/>
    <m/>
    <m/>
    <m/>
    <n v="0"/>
    <m/>
    <s v="difluoroethane CAS #75-37-6"/>
    <s v="n/a"/>
  </r>
  <r>
    <n v="15"/>
    <n v="7"/>
    <d v="2023-03-09T00:00:00"/>
    <s v="Staples"/>
    <x v="4"/>
    <x v="44"/>
    <s v="Staples"/>
    <s v="Staples Electronics Duster"/>
    <s v="Staples Electronics Duster"/>
    <m/>
    <s v="USA"/>
    <m/>
    <s v="Staples the Office Superstore, LLC"/>
    <n v="29.49"/>
    <n v="7.3724999999999996"/>
    <n v="0.73724999999999996"/>
    <n v="4"/>
    <s v="4-pack"/>
    <n v="10"/>
    <m/>
    <n v="1"/>
    <m/>
    <m/>
    <m/>
    <n v="0"/>
    <m/>
    <s v="difluoroethane CAS #75-37-6"/>
    <s v="n/a"/>
  </r>
  <r>
    <n v="17"/>
    <n v="7"/>
    <d v="2023-03-30T00:00:00"/>
    <s v="Staples"/>
    <x v="4"/>
    <x v="44"/>
    <s v="Staples"/>
    <s v="Staples Electronics Duster"/>
    <s v="Staples Electronics Duster"/>
    <m/>
    <s v="USA"/>
    <m/>
    <s v="Staples the Office Superstore, LLC"/>
    <n v="12.99"/>
    <n v="12.99"/>
    <n v="1.2989999999999999"/>
    <n v="1"/>
    <s v="Single cannister"/>
    <n v="10"/>
    <m/>
    <n v="1"/>
    <m/>
    <m/>
    <m/>
    <n v="0"/>
    <m/>
    <s v="difluoroethane CAS #75-37-6"/>
    <s v="n/a"/>
  </r>
  <r>
    <n v="18"/>
    <n v="7"/>
    <d v="2023-03-30T00:00:00"/>
    <s v="Staples"/>
    <x v="4"/>
    <x v="44"/>
    <s v="Staples"/>
    <s v="Staples Electronics Duster"/>
    <s v="Staples Electronics Duster"/>
    <m/>
    <s v="USA"/>
    <m/>
    <s v="Staples the Office Superstore, LLC"/>
    <m/>
    <s v="-"/>
    <s v="-"/>
    <n v="2"/>
    <s v="2-pack"/>
    <n v="10"/>
    <m/>
    <n v="1"/>
    <m/>
    <m/>
    <m/>
    <n v="0"/>
    <m/>
    <s v="difluoroethane CAS #75-37-6"/>
    <s v="10 years"/>
  </r>
  <r>
    <n v="86"/>
    <m/>
    <d v="2023-03-22T00:00:00"/>
    <m/>
    <x v="2"/>
    <x v="45"/>
    <s v="GUST"/>
    <s v="GUST"/>
    <s v="GUST Spray Anyway 360 Duster"/>
    <s v="https://www.criticalcleaning.com/products/product?Category=dusters&amp;Item=94201"/>
    <m/>
    <m/>
    <s v="Stoner, Inc."/>
    <m/>
    <n v="13.461666666666666"/>
    <n v="1.6827083333333333"/>
    <m/>
    <m/>
    <n v="8"/>
    <m/>
    <m/>
    <m/>
    <n v="0"/>
    <n v="0"/>
    <m/>
    <m/>
    <s v="100% Tetrafluoroethane"/>
    <s v="10 years"/>
  </r>
  <r>
    <n v="87"/>
    <m/>
    <d v="2023-04-09T00:00:00"/>
    <m/>
    <x v="2"/>
    <x v="45"/>
    <s v="GUST"/>
    <s v="GUST"/>
    <s v="Compact Size GUST Easy Duster"/>
    <s v="https://www.criticalcleaning.com/products/product?Category=dusters&amp;Item=94202"/>
    <m/>
    <m/>
    <s v="Stoner, Inc."/>
    <m/>
    <n v="5.6291666666666664"/>
    <n v="0.7036458333333333"/>
    <m/>
    <m/>
    <n v="8"/>
    <m/>
    <m/>
    <m/>
    <n v="0"/>
    <n v="0"/>
    <m/>
    <m/>
    <s v="100% Tetrafluoroethane"/>
    <s v="10 years"/>
  </r>
  <r>
    <n v="88"/>
    <m/>
    <d v="2023-04-09T00:00:00"/>
    <m/>
    <x v="2"/>
    <x v="45"/>
    <s v="GUST"/>
    <s v="GUST"/>
    <s v="Time Saving GUST Easy Duster"/>
    <s v="https://www.criticalcleaning.com/products/product?Category=dusters&amp;Item=94203"/>
    <m/>
    <m/>
    <s v="Stoner, Inc."/>
    <m/>
    <n v="6.5625"/>
    <n v="0.546875"/>
    <m/>
    <m/>
    <n v="12"/>
    <m/>
    <m/>
    <m/>
    <n v="0"/>
    <n v="0"/>
    <m/>
    <m/>
    <s v="100% Tetrafluoroethane"/>
    <s v="10 years"/>
  </r>
  <r>
    <n v="89"/>
    <m/>
    <d v="2023-04-09T00:00:00"/>
    <m/>
    <x v="2"/>
    <x v="45"/>
    <s v="GUST"/>
    <s v="GUST"/>
    <s v="Compact Size GUST Premium Duster"/>
    <s v="https://www.criticalcleaning.com/products/product?Category=dusters&amp;Item=94151"/>
    <m/>
    <m/>
    <s v="Stoner, Inc."/>
    <m/>
    <n v="14.358333333333334"/>
    <n v="1.4358333333333335"/>
    <m/>
    <m/>
    <n v="10"/>
    <m/>
    <m/>
    <m/>
    <n v="0"/>
    <n v="0"/>
    <m/>
    <m/>
    <s v="100% Tetrafluoroethane"/>
    <s v="10 years"/>
  </r>
  <r>
    <n v="90"/>
    <m/>
    <d v="2023-04-09T00:00:00"/>
    <m/>
    <x v="2"/>
    <x v="45"/>
    <s v="GUST"/>
    <s v="GUST"/>
    <s v="Tall Size GUST Premium Duster"/>
    <s v="https://www.criticalcleaning.com/products/product?Category=dusters&amp;Item=94153"/>
    <m/>
    <m/>
    <s v="Stoner, Inc."/>
    <m/>
    <n v="18.791666666666668"/>
    <n v="1.2527777777777778"/>
    <m/>
    <m/>
    <n v="15"/>
    <m/>
    <m/>
    <m/>
    <n v="0"/>
    <n v="0"/>
    <m/>
    <m/>
    <s v="100% Tetrafluoroethane"/>
    <s v="10 years"/>
  </r>
  <r>
    <n v="50"/>
    <n v="1"/>
    <d v="2023-03-03T00:00:00"/>
    <s v="Amazon"/>
    <x v="1"/>
    <x v="45"/>
    <s v="GUST"/>
    <s v="GUST"/>
    <s v="Stoner Car Care 94203 GUST Easy Air Duster - 12-Ounce"/>
    <s v="https://www.amazon.com/Stoner-Car-Care-94203-Duster/dp/B0002KKIUA/ref=sr_1_187?crid=18OPVQQ68ZVOA&amp;keywords=aerosol%2Bduster&amp;qid=1677881374&amp;sprefix=aerosol%2Bduster%2Caps%2C78&amp;sr=8-187&amp;th=1"/>
    <s v=" "/>
    <m/>
    <s v="Stoner, Inc."/>
    <n v="17.5"/>
    <n v="17.5"/>
    <n v="1.4583333333333333"/>
    <n v="1"/>
    <s v="Single cannister"/>
    <n v="12"/>
    <m/>
    <n v="0"/>
    <m/>
    <n v="0"/>
    <n v="1"/>
    <m/>
    <s v="None."/>
    <s v="n/a"/>
    <s v="10 years"/>
  </r>
  <r>
    <n v="162"/>
    <n v="21"/>
    <d v="2023-03-09T00:00:00"/>
    <s v="Uline"/>
    <x v="1"/>
    <x v="46"/>
    <s v="Uline"/>
    <s v="Uline Air in a can"/>
    <s v="Uline Air In A Can"/>
    <s v="https://www.uline.com/Product/Detail/S-6771/Electronic-Cleaners/Air-In-A-Can"/>
    <s v="USA"/>
    <m/>
    <s v="Uline, Inc."/>
    <n v="9.9499999999999993"/>
    <n v="4.9749999999999996"/>
    <n v="0.4145833333333333"/>
    <n v="2"/>
    <s v="2-pack"/>
    <n v="12"/>
    <m/>
    <n v="0"/>
    <s v=""/>
    <n v="0"/>
    <n v="0"/>
    <m/>
    <s v="None."/>
    <s v="CAS No. 75-37-6"/>
    <s v="10 years"/>
  </r>
  <r>
    <n v="163"/>
    <n v="21"/>
    <d v="2023-03-09T00:00:00"/>
    <s v="Uline"/>
    <x v="1"/>
    <x v="46"/>
    <s v="Uline"/>
    <s v="Uline Air in a can"/>
    <s v="Uline Air In A Can"/>
    <s v="https://www.uline.com/Product/Detail/S-6771/Electronic-Cleaners/Air-In-A-Can"/>
    <s v="USA"/>
    <m/>
    <s v="Uline, Inc."/>
    <n v="9.4499999999999993"/>
    <n v="1.575"/>
    <n v="0.13125000000000001"/>
    <n v="6"/>
    <s v="6-pack"/>
    <n v="12"/>
    <m/>
    <n v="0"/>
    <s v=""/>
    <n v="0"/>
    <n v="0"/>
    <m/>
    <s v="None."/>
    <s v="CAS No. 75-37-6"/>
    <s v="10 years"/>
  </r>
  <r>
    <n v="164"/>
    <n v="21"/>
    <d v="2023-03-09T00:00:00"/>
    <s v="Uline"/>
    <x v="1"/>
    <x v="46"/>
    <s v="Uline"/>
    <s v="Uline Air in a can"/>
    <s v="Uline Air In A Can"/>
    <s v="https://www.uline.com/Product/Detail/S-6771/Electronic-Cleaners/Air-In-A-Can"/>
    <s v="USA"/>
    <m/>
    <s v="Uline, Inc."/>
    <n v="7.45"/>
    <n v="0.62083333333333335"/>
    <n v="5.1736111111111115E-2"/>
    <n v="12"/>
    <s v="12-pack"/>
    <n v="12"/>
    <m/>
    <n v="0"/>
    <s v=""/>
    <n v="0"/>
    <n v="0"/>
    <m/>
    <s v="None."/>
    <s v="CAS No. 75-37-6"/>
    <s v="10 years"/>
  </r>
  <r>
    <n v="84"/>
    <m/>
    <d v="2023-03-02T00:00:00"/>
    <m/>
    <x v="2"/>
    <x v="46"/>
    <s v="Uline"/>
    <s v="Uline Air in a can"/>
    <s v="Uline Air In a Can"/>
    <s v="https://www.uline.com/Product/Detail/S-6771/Electronic-Cleaners/Air-In-A-Can"/>
    <s v="USA"/>
    <m/>
    <s v="Uline, Inc."/>
    <m/>
    <n v="9.5"/>
    <n v="0.79166666666666663"/>
    <m/>
    <m/>
    <n v="12"/>
    <m/>
    <m/>
    <s v="Does not contain bittering agent. "/>
    <n v="0"/>
    <n v="0"/>
    <m/>
    <m/>
    <s v="CAS No. 75-37-6"/>
    <s v="10 years"/>
  </r>
  <r>
    <n v="90"/>
    <n v="11"/>
    <d v="2023-03-16T00:00:00"/>
    <s v="Home Depot"/>
    <x v="3"/>
    <x v="47"/>
    <s v="Unbranded"/>
    <s v="Unbranded Duster"/>
    <s v="KHD 96ct 1/4 pallet Duster Display"/>
    <s v="https://www.homedepot.com/p/KHD-96ct-1-4-pallet-Duster-Display-900671/315778672#overlay"/>
    <s v="USA"/>
    <m/>
    <s v="Unbranded"/>
    <n v="6.58"/>
    <n v="6.58"/>
    <n v="0.65800000000000003"/>
    <n v="1"/>
    <s v="Single cannister"/>
    <n v="10"/>
    <m/>
    <n v="0"/>
    <s v=""/>
    <n v="0"/>
    <n v="0"/>
    <m/>
    <s v="None."/>
    <s v="n/a"/>
    <s v="10 years"/>
  </r>
  <r>
    <n v="165"/>
    <n v="29"/>
    <d v="2023-03-16T00:00:00"/>
    <s v="Walgreens"/>
    <x v="3"/>
    <x v="48"/>
    <s v="Wexford"/>
    <s v="Wexford Compressed Gas Duster"/>
    <s v="Compressed Gas Duster10.0oz"/>
    <s v="https://www.walgreens.com/store/c/falcon-compressed-gas-duster/ID=prod6257766-product"/>
    <s v="USA"/>
    <m/>
    <s v="Walgreen Co."/>
    <n v="9.99"/>
    <n v="9.99"/>
    <n v="0.999"/>
    <n v="1"/>
    <s v="Single cannister"/>
    <n v="10"/>
    <m/>
    <n v="1"/>
    <s v="Misuse by deliberately concentrating and inhaling contents may be harmful or fatal."/>
    <n v="1"/>
    <n v="0"/>
    <m/>
    <s v="Warnings_x000a_CONTENTS UNDER PRESSURE. CONTAINER MAY EXPLODE IF HEATED. KEEP OUT OF THE REACH OF CHILDREN. Do not puncture or incinerate container. Do not expose to heat or store at temperatures above 120°F (49°C). This product can be ignited under certain circumstances. Therefore, do not use near potential ignition sources, hot surfaces, or spark-producing equipment such as paper shredders or under electrical appliances. Store in cool place. Do not leave in direct sunlight or enclosed vehicle use in well-ventilated areas. Misuse by deliberately inhaling contents may be fatal. First aid treatment: Contains difluoroethane. Cas #75-37-6. Inhalation: Move to fresh air. Eyes immediately flush with water. Skin: Flush with warm water. Treat for frostbite if necessary. Liquid contents may cause frostbite on contact with skin. In all cases contact physician. For medical emergencies in U S: dial 911 or 1-800-498-7192."/>
    <s v="CAS No. 75-37-6"/>
    <s v="10 years"/>
  </r>
  <r>
    <n v="24"/>
    <n v="30"/>
    <d v="2023-03-09T00:00:00"/>
    <s v="Walgreens"/>
    <x v="4"/>
    <x v="48"/>
    <s v="Wexford"/>
    <s v="Wexford Compressed Gas Duster"/>
    <s v="Wexford Compressed Gas Duster"/>
    <m/>
    <s v="USA"/>
    <m/>
    <s v="Walgreen Co."/>
    <n v="11.49"/>
    <n v="11.49"/>
    <n v="1.149"/>
    <n v="1"/>
    <s v="Single cannister"/>
    <n v="10"/>
    <m/>
    <n v="1"/>
    <m/>
    <m/>
    <m/>
    <n v="0"/>
    <m/>
    <s v="difluoroethane CAS #75-37-6"/>
    <s v="10 years"/>
  </r>
  <r>
    <n v="25"/>
    <n v="3"/>
    <d v="2023-03-09T00:00:00"/>
    <s v="Walmart"/>
    <x v="4"/>
    <x v="49"/>
    <s v="Surf onn."/>
    <s v="Surf onn."/>
    <s v="surf onn. Electronics Duster"/>
    <m/>
    <s v="USA"/>
    <m/>
    <s v="Walmart, Inc. "/>
    <n v="7.88"/>
    <n v="7.88"/>
    <n v="0.78800000000000003"/>
    <n v="1"/>
    <s v="Single cannister"/>
    <n v="10"/>
    <m/>
    <n v="1"/>
    <m/>
    <m/>
    <m/>
    <n v="0"/>
    <m/>
    <s v="1,1-difluorethane (HFC-152a CAS #75-37-6)"/>
    <s v="10 years"/>
  </r>
  <r>
    <n v="26"/>
    <n v="3"/>
    <d v="2023-03-09T00:00:00"/>
    <s v="Walmart"/>
    <x v="4"/>
    <x v="49"/>
    <s v="Surf onn."/>
    <s v="Surf onn."/>
    <s v="surf onn. Electronics Duster"/>
    <m/>
    <s v="USA"/>
    <m/>
    <s v="Walmart, Inc. "/>
    <n v="14.88"/>
    <n v="7.44"/>
    <n v="0.74399999999999999"/>
    <n v="2"/>
    <s v="2-pack"/>
    <n v="10"/>
    <m/>
    <n v="1"/>
    <m/>
    <m/>
    <m/>
    <n v="0"/>
    <m/>
    <s v="1,1-difluorethane (HFC-152a CAS #75-37-6)"/>
    <s v="2 years"/>
  </r>
  <r>
    <n v="27"/>
    <n v="3"/>
    <d v="2023-03-09T00:00:00"/>
    <s v="Walmart"/>
    <x v="4"/>
    <x v="49"/>
    <s v="Surf onn."/>
    <s v="Surf onn."/>
    <s v="surf onn. Electronics Duster"/>
    <m/>
    <s v="USA"/>
    <m/>
    <s v="Walmart, Inc. "/>
    <n v="21.88"/>
    <n v="5.47"/>
    <n v="0.54699999999999993"/>
    <n v="4"/>
    <s v="4-pack"/>
    <n v="10"/>
    <m/>
    <n v="1"/>
    <m/>
    <m/>
    <m/>
    <n v="0"/>
    <m/>
    <s v="1,1-difluorethane (HFC-152a CAS #75-37-6)"/>
    <s v="2 years"/>
  </r>
  <r>
    <n v="187"/>
    <n v="2"/>
    <d v="2023-03-06T00:00:00"/>
    <s v="Walmart"/>
    <x v="3"/>
    <x v="49"/>
    <s v="Surf onn."/>
    <s v="Surf onn."/>
    <s v="onn. Electronics Duster Compressed Gas Cleaner, 10 oz"/>
    <s v="https://www.walmart.com/ip/onn-Electronics-Duster-Compressed-Gas-Cleaner-10-oz/382382617?athbdg=L1102"/>
    <s v="USA or China"/>
    <m/>
    <s v="Walmart, Inc. "/>
    <n v="7.88"/>
    <n v="7.88"/>
    <n v="0.78800000000000003"/>
    <n v="1"/>
    <s v="Single cannister"/>
    <n v="10"/>
    <m/>
    <n v="0"/>
    <m/>
    <n v="0"/>
    <n v="1"/>
    <m/>
    <s v="None."/>
    <s v="n/a"/>
    <s v="n/a"/>
  </r>
  <r>
    <n v="188"/>
    <n v="2"/>
    <d v="2023-03-06T00:00:00"/>
    <s v="Walmart"/>
    <x v="3"/>
    <x v="49"/>
    <s v="Surf onn."/>
    <s v="Surf onn."/>
    <s v="onn. Electronics Duster Compressed Gas Cleaner, 10 oz, 4-Pack"/>
    <s v="https://www.walmart.com/ip/onn-Electronics-Duster-Compressed-Gas-Cleaner-10-oz-4-Pack/868360815"/>
    <s v="USA or China"/>
    <m/>
    <s v="Walmart, Inc. "/>
    <n v="21.88"/>
    <n v="5.47"/>
    <n v="0.54699999999999993"/>
    <n v="4"/>
    <s v="4-pack"/>
    <n v="10"/>
    <m/>
    <n v="0"/>
    <m/>
    <n v="0"/>
    <n v="1"/>
    <m/>
    <s v="None."/>
    <s v="n/a"/>
    <s v="n/a"/>
  </r>
  <r>
    <n v="189"/>
    <n v="2"/>
    <d v="2023-03-06T00:00:00"/>
    <s v="Walmart"/>
    <x v="3"/>
    <x v="49"/>
    <s v="Surf onn."/>
    <s v="Surf onn."/>
    <s v="onn. Electronics Duster Compressed Gas Cleaner, 10 oz, 2-Pack"/>
    <s v="https://www.walmart.com/ip/onn-Electronics-Duster-Compressed-Gas-Cleaner-10-oz-2-Pack/144670893?athbdg=L1102"/>
    <s v="USA or China"/>
    <m/>
    <s v="Walmart, Inc. "/>
    <n v="14.88"/>
    <n v="7.44"/>
    <n v="0.74399999999999999"/>
    <n v="2"/>
    <s v="2-pack"/>
    <n v="10"/>
    <m/>
    <n v="0"/>
    <m/>
    <n v="0"/>
    <n v="1"/>
    <m/>
    <s v="None."/>
    <s v="n/a"/>
    <s v="n/a"/>
  </r>
  <r>
    <n v="2"/>
    <n v="47"/>
    <d v="2023-03-27T00:00:00"/>
    <s v="Walmart"/>
    <x v="8"/>
    <x v="49"/>
    <s v="Surf onn."/>
    <s v="Surf onn."/>
    <s v="onn. Electronics Duster Compressed Gas Cleaner, 10 oz"/>
    <s v="https://www.walmart.com/ip/onn-Electronics-Duster-Compressed-Gas-Cleaner-10-oz/382382617?fulfillmentIntent=Pickup&amp;athbdg=L1102"/>
    <s v=" "/>
    <m/>
    <s v="Walmart, Inc. "/>
    <n v="7.88"/>
    <n v="7.88"/>
    <n v="0.78800000000000003"/>
    <n v="1"/>
    <s v="Single canister"/>
    <n v="10"/>
    <m/>
    <m/>
    <m/>
    <m/>
    <n v="1"/>
    <m/>
    <s v="None."/>
    <m/>
    <s v="n/a"/>
  </r>
  <r>
    <n v="3"/>
    <n v="47"/>
    <d v="2023-03-27T00:00:00"/>
    <s v="Walmart"/>
    <x v="8"/>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s v="n/a"/>
  </r>
  <r>
    <n v="4"/>
    <n v="47"/>
    <d v="2023-03-27T00:00:00"/>
    <s v="Walmart"/>
    <x v="8"/>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n/a"/>
  </r>
  <r>
    <n v="11"/>
    <n v="50"/>
    <d v="2023-03-28T00:00:00"/>
    <s v="Walmart"/>
    <x v="9"/>
    <x v="49"/>
    <s v="Surf onn."/>
    <s v="Surf onn."/>
    <s v="onn. Electronics Duster Compressed Gas Cleaner, 10 oz"/>
    <s v="https://www.walmart.com/ip/onn-Electronics-Duster-Compressed-Gas-Cleaner-10-oz/382382617?fulfillmentIntent=Pickup&amp;athbdg=L1102"/>
    <s v=" "/>
    <m/>
    <s v="Walmart, Inc. "/>
    <n v="7.88"/>
    <n v="7.88"/>
    <n v="0.78800000000000003"/>
    <n v="1"/>
    <s v="Single canister"/>
    <n v="10"/>
    <m/>
    <m/>
    <m/>
    <m/>
    <n v="1"/>
    <m/>
    <s v="None."/>
    <m/>
    <s v="n/a"/>
  </r>
  <r>
    <n v="12"/>
    <n v="50"/>
    <d v="2023-03-28T00:00:00"/>
    <s v="Walmart"/>
    <x v="9"/>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s v="n/a"/>
  </r>
  <r>
    <n v="13"/>
    <n v="50"/>
    <d v="2023-03-28T00:00:00"/>
    <s v="Walmart"/>
    <x v="9"/>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n/a"/>
  </r>
  <r>
    <n v="19"/>
    <n v="53"/>
    <d v="2023-03-29T00:00:00"/>
    <s v="Walmart"/>
    <x v="13"/>
    <x v="49"/>
    <s v="Surf onn."/>
    <s v="Surf onn."/>
    <s v="onn. Electronics Duster Compressed Gas Cleaner, 10 oz"/>
    <s v="https://www.walmart.com/ip/onn-Electronics-Duster-Compressed-Gas-Cleaner-10-oz/315452914?fulfillmentIntent=Pickup&amp;athbdg=L1600"/>
    <s v=" "/>
    <m/>
    <s v="Walmart, Inc. "/>
    <n v="4.97"/>
    <n v="4.97"/>
    <n v="0.497"/>
    <n v="1"/>
    <s v="Single canister"/>
    <n v="10"/>
    <m/>
    <m/>
    <m/>
    <m/>
    <n v="1"/>
    <m/>
    <s v="None."/>
    <m/>
    <s v="n/a"/>
  </r>
  <r>
    <n v="20"/>
    <n v="53"/>
    <d v="2023-03-29T00:00:00"/>
    <s v="Walmart"/>
    <x v="13"/>
    <x v="49"/>
    <s v="Surf onn."/>
    <s v="Surf onn."/>
    <s v="onn. Electronics Duster Compressed Gas Cleaner, 10 oz, 2-Pack"/>
    <s v="https://www.walmart.com/ip/onn-Electronics-Duster-Compressed-Gas-Cleaner-10-oz-2-Pack/648338081?fulfillmentIntent=Pickup"/>
    <s v=" "/>
    <m/>
    <s v="Walmart, Inc. "/>
    <n v="9.6300000000000008"/>
    <n v="4.8150000000000004"/>
    <n v="0.48150000000000004"/>
    <n v="2"/>
    <s v="2-pack"/>
    <n v="10"/>
    <m/>
    <m/>
    <m/>
    <m/>
    <n v="1"/>
    <m/>
    <s v="None."/>
    <m/>
    <s v="n/a"/>
  </r>
  <r>
    <n v="21"/>
    <n v="53"/>
    <d v="2023-03-29T00:00:00"/>
    <s v="Walmart"/>
    <x v="13"/>
    <x v="49"/>
    <s v="Surf onn."/>
    <s v="Surf onn."/>
    <s v="onn. Electronics Duster Compressed Gas Cleaner, 10 oz, 4-Pack"/>
    <s v="https://www.walmart.com/ip/onn-Electronics-Duster-Compressed-Gas-Cleaner-10-oz-4-Pack/621867766?fulfillmentIntent=Pickup&amp;athbdg=L1600"/>
    <s v=" "/>
    <m/>
    <s v="Walmart, Inc. "/>
    <n v="13.97"/>
    <n v="3.4925000000000002"/>
    <n v="0.34925"/>
    <n v="4"/>
    <s v="4-pack"/>
    <n v="10"/>
    <m/>
    <m/>
    <m/>
    <m/>
    <n v="1"/>
    <m/>
    <s v="None."/>
    <m/>
    <s v="n/a"/>
  </r>
  <r>
    <n v="28"/>
    <n v="56"/>
    <d v="2023-03-29T00:00:00"/>
    <s v="Walmart"/>
    <x v="10"/>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n/a"/>
  </r>
  <r>
    <n v="29"/>
    <n v="56"/>
    <d v="2023-03-29T00:00:00"/>
    <s v="Walmart"/>
    <x v="10"/>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s v="n/a"/>
  </r>
  <r>
    <n v="30"/>
    <n v="56"/>
    <d v="2023-03-29T00:00:00"/>
    <s v="Walmart"/>
    <x v="10"/>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3 years"/>
  </r>
  <r>
    <n v="36"/>
    <n v="59"/>
    <d v="2023-03-29T00:00:00"/>
    <s v="Walmart"/>
    <x v="11"/>
    <x v="49"/>
    <s v="Surf onn."/>
    <s v="Surf onn."/>
    <s v="onn. Electronics Duster Compressed Gas Cleaner, 10 oz"/>
    <s v="https://www.walmart.com/ip/onn-Electronics-Duster-Compressed-Gas-Cleaner-10-oz/382382617?fulfillmentIntent=Pickup"/>
    <s v=" "/>
    <m/>
    <s v="Walmart, Inc. "/>
    <n v="7.88"/>
    <n v="7.88"/>
    <n v="0.78800000000000003"/>
    <n v="1"/>
    <s v="Single canister"/>
    <n v="10"/>
    <m/>
    <m/>
    <m/>
    <m/>
    <n v="1"/>
    <m/>
    <s v="None."/>
    <m/>
    <s v="n/a"/>
  </r>
  <r>
    <n v="37"/>
    <n v="59"/>
    <d v="2023-03-29T00:00:00"/>
    <s v="Walmart"/>
    <x v="11"/>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s v="n/a"/>
  </r>
  <r>
    <n v="38"/>
    <n v="59"/>
    <d v="2023-03-29T00:00:00"/>
    <s v="Walmart"/>
    <x v="11"/>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n/a"/>
  </r>
  <r>
    <n v="45"/>
    <n v="62"/>
    <d v="2023-03-29T00:00:00"/>
    <s v="Walmart"/>
    <x v="12"/>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n/a"/>
  </r>
  <r>
    <n v="49"/>
    <n v="65"/>
    <d v="2023-03-29T00:00:00"/>
    <s v="Walmart"/>
    <x v="14"/>
    <x v="49"/>
    <s v="Surf onn."/>
    <s v="Surf onn."/>
    <s v="onn. Electronics Duster Compressed Gas Cleaner, 10 oz"/>
    <s v="https://www.walmart.com/ip/onn-Electronics-Duster-Compressed-Gas-Cleaner-10-oz/315452914?fulfillmentIntent=Pickup&amp;athbdg=L1600"/>
    <s v=" "/>
    <m/>
    <s v="Walmart, Inc. "/>
    <n v="4.97"/>
    <n v="4.97"/>
    <n v="0.497"/>
    <n v="1"/>
    <s v="Single canister"/>
    <n v="10"/>
    <m/>
    <m/>
    <m/>
    <m/>
    <n v="1"/>
    <m/>
    <s v="None."/>
    <m/>
    <s v="n/a"/>
  </r>
  <r>
    <n v="50"/>
    <n v="65"/>
    <d v="2023-03-29T00:00:00"/>
    <s v="Walmart"/>
    <x v="14"/>
    <x v="49"/>
    <s v="Surf onn."/>
    <s v="Surf onn."/>
    <s v="onn. Electronics Duster Compressed Gas Cleaner, 10 oz, 2-Pack"/>
    <s v="https://www.walmart.com/ip/onn-Electronics-Duster-Compressed-Gas-Cleaner-10-oz-2-Pack/648338081?fulfillmentIntent=Pickup"/>
    <s v=" "/>
    <m/>
    <s v="Walmart, Inc. "/>
    <n v="9.6300000000000008"/>
    <n v="4.8150000000000004"/>
    <n v="0.48150000000000004"/>
    <n v="2"/>
    <s v="2-pack"/>
    <n v="10"/>
    <m/>
    <m/>
    <m/>
    <m/>
    <n v="1"/>
    <m/>
    <s v="None."/>
    <m/>
    <s v="n/a"/>
  </r>
  <r>
    <n v="51"/>
    <n v="65"/>
    <d v="2023-03-29T00:00:00"/>
    <s v="Walmart"/>
    <x v="14"/>
    <x v="49"/>
    <s v="Surf onn."/>
    <s v="Surf onn."/>
    <s v="onn. Electronics Duster Compressed Gas Cleaner, 10 oz, 4-Pack"/>
    <s v="https://www.walmart.com/ip/onn-Electronics-Duster-Compressed-Gas-Cleaner-10-oz-4-Pack/621867766?fulfillmentIntent=Pickup"/>
    <s v=" "/>
    <m/>
    <s v="Walmart, Inc. "/>
    <n v="13.97"/>
    <n v="3.4925000000000002"/>
    <n v="0.34925"/>
    <n v="4"/>
    <s v="4-pack"/>
    <n v="10"/>
    <m/>
    <m/>
    <m/>
    <m/>
    <n v="1"/>
    <m/>
    <s v="None."/>
    <m/>
    <s v="n/a"/>
  </r>
  <r>
    <n v="57"/>
    <n v="68"/>
    <d v="2023-03-29T00:00:00"/>
    <s v="Walmart"/>
    <x v="15"/>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n/a"/>
  </r>
  <r>
    <n v="58"/>
    <n v="68"/>
    <d v="2023-03-29T00:00:00"/>
    <s v="Walmart"/>
    <x v="15"/>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s v="n/a"/>
  </r>
  <r>
    <n v="59"/>
    <n v="68"/>
    <d v="2023-03-29T00:00:00"/>
    <s v="Walmart"/>
    <x v="15"/>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3 years"/>
  </r>
  <r>
    <n v="65"/>
    <n v="71"/>
    <d v="2023-03-29T00:00:00"/>
    <s v="Walmart"/>
    <x v="16"/>
    <x v="49"/>
    <s v="Surf onn."/>
    <s v="Surf onn."/>
    <s v="onn. Electronics Duster Compressed Gas Cleaner, 10 oz"/>
    <s v="https://www.walmart.com/ip/onn-Electronics-Duster-Compressed-Gas-Cleaner-10-oz/315452914?fulfillmentIntent=Pickup&amp;athbdg=L1600"/>
    <s v=" "/>
    <m/>
    <s v="Walmart, Inc. "/>
    <n v="4.97"/>
    <n v="4.97"/>
    <n v="0.497"/>
    <n v="1"/>
    <s v="Single canister"/>
    <n v="10"/>
    <m/>
    <m/>
    <m/>
    <m/>
    <n v="1"/>
    <m/>
    <s v="None."/>
    <m/>
    <s v="3 years"/>
  </r>
  <r>
    <n v="66"/>
    <n v="71"/>
    <d v="2023-03-29T00:00:00"/>
    <s v="Walmart"/>
    <x v="16"/>
    <x v="49"/>
    <s v="Surf onn."/>
    <s v="Surf onn."/>
    <s v="onn. Electronics Duster Compressed Gas Cleaner, 10 oz, 2-Pack"/>
    <s v="https://www.walmart.com/ip/onn-Electronics-Duster-Compressed-Gas-Cleaner-10-oz-2-Pack/648338081?fulfillmentIntent=Pickup"/>
    <s v=" "/>
    <m/>
    <s v="Walmart, Inc. "/>
    <n v="9.6300000000000008"/>
    <n v="4.8150000000000004"/>
    <n v="0.48150000000000004"/>
    <n v="2"/>
    <s v="2-pack"/>
    <n v="10"/>
    <m/>
    <m/>
    <m/>
    <m/>
    <n v="1"/>
    <m/>
    <s v="None."/>
    <m/>
    <s v="3 years"/>
  </r>
  <r>
    <n v="67"/>
    <n v="71"/>
    <d v="2023-03-29T00:00:00"/>
    <s v="Walmart"/>
    <x v="16"/>
    <x v="49"/>
    <s v="Surf onn."/>
    <s v="Surf onn."/>
    <s v="onn. Electronics Duster Compressed Gas Cleaner, 10 oz, 4-Pack"/>
    <s v="https://www.walmart.com/ip/onn-Electronics-Duster-Compressed-Gas-Cleaner-10-oz-4-Pack/621867766?fulfillmentIntent=Pickup"/>
    <s v=" "/>
    <m/>
    <s v="Walmart, Inc. "/>
    <n v="13.97"/>
    <n v="3.4925000000000002"/>
    <n v="0.34925"/>
    <n v="4"/>
    <s v="4-pack"/>
    <n v="10"/>
    <m/>
    <m/>
    <m/>
    <m/>
    <n v="1"/>
    <m/>
    <s v="None."/>
    <m/>
    <s v="3 years"/>
  </r>
  <r>
    <n v="73"/>
    <n v="74"/>
    <d v="2023-03-29T00:00:00"/>
    <s v="Walmart"/>
    <x v="17"/>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3 years"/>
  </r>
  <r>
    <n v="79"/>
    <n v="80"/>
    <d v="2023-04-06T00:00:00"/>
    <s v="Walmart"/>
    <x v="18"/>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3 years"/>
  </r>
  <r>
    <n v="80"/>
    <n v="80"/>
    <d v="2023-04-06T00:00:00"/>
    <s v="Walmart"/>
    <x v="18"/>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3 years"/>
  </r>
  <r>
    <n v="85"/>
    <n v="83"/>
    <d v="2023-04-06T00:00:00"/>
    <s v="Walmart"/>
    <x v="22"/>
    <x v="49"/>
    <s v="Surf onn."/>
    <s v="Surf onn."/>
    <s v="onn. Electronics Duster Compressed Gas Cleaner, 10 oz, 4-Pack"/>
    <s v="https://www.walmart.com/ip/onn-Electronics-Duster-Compressed-Gas-Cleaner-10-oz-4-Pack/621867766?fulfillmentIntent=Pickup"/>
    <s v=" "/>
    <m/>
    <s v="Walmart, Inc. "/>
    <n v="13.97"/>
    <n v="3.4925000000000002"/>
    <n v="0.34925"/>
    <n v="4"/>
    <s v="4-pack"/>
    <n v="10"/>
    <m/>
    <m/>
    <m/>
    <m/>
    <n v="1"/>
    <m/>
    <s v="None."/>
    <m/>
    <s v="3 years"/>
  </r>
  <r>
    <n v="90"/>
    <n v="86"/>
    <d v="2023-04-07T00:00:00"/>
    <s v="Walmart"/>
    <x v="19"/>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2 years"/>
  </r>
  <r>
    <n v="96"/>
    <n v="89"/>
    <d v="2023-04-07T00:00:00"/>
    <s v="Walmart"/>
    <x v="5"/>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m/>
  </r>
  <r>
    <n v="97"/>
    <n v="89"/>
    <d v="2023-04-07T00:00:00"/>
    <s v="Walmart"/>
    <x v="5"/>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m/>
  </r>
  <r>
    <n v="104"/>
    <n v="92"/>
    <d v="2023-04-07T00:00:00"/>
    <s v="Walmart"/>
    <x v="6"/>
    <x v="49"/>
    <s v="Surf onn."/>
    <s v="Surf onn."/>
    <s v="onn. Electronics Duster Compressed Gas Cleaner, 10 oz, 2-Pack"/>
    <s v="https://www.walmart.com/ip/onn-Electronics-Duster-Compressed-Gas-Cleaner-10-oz/382382617?fulfillmentIntent=Pickup&amp;athbdg=L1600"/>
    <s v=" "/>
    <m/>
    <s v="Walmart, Inc. "/>
    <n v="14.88"/>
    <n v="7.44"/>
    <n v="0.74399999999999999"/>
    <n v="2"/>
    <s v="2-pack"/>
    <n v="10"/>
    <m/>
    <m/>
    <m/>
    <m/>
    <n v="1"/>
    <m/>
    <s v="None."/>
    <m/>
    <m/>
  </r>
  <r>
    <n v="105"/>
    <n v="92"/>
    <d v="2023-04-07T00:00:00"/>
    <s v="Walmart"/>
    <x v="6"/>
    <x v="49"/>
    <s v="Surf onn."/>
    <s v="Surf onn."/>
    <s v="onn. Electronics Duster Compressed Gas Cleaner, 10 oz, 4-Pack"/>
    <s v="https://www.walmart.com/ip/onn-Electronics-Duster-Compressed-Gas-Cleaner-10-oz-2-Pack/144670893?fulfillmentIntent=Pickup"/>
    <s v=" "/>
    <m/>
    <s v="Walmart, Inc. "/>
    <n v="21.88"/>
    <n v="5.47"/>
    <n v="0.54699999999999993"/>
    <n v="4"/>
    <s v="4-pack"/>
    <n v="10"/>
    <m/>
    <m/>
    <m/>
    <m/>
    <n v="1"/>
    <m/>
    <s v="None."/>
    <m/>
    <m/>
  </r>
  <r>
    <n v="116"/>
    <n v="98"/>
    <d v="2023-04-07T00:00:00"/>
    <s v="Walmart"/>
    <x v="21"/>
    <x v="49"/>
    <s v="Surf onn."/>
    <s v="Surf onn."/>
    <s v="onn. Electronics Duster Compressed Gas Cleaner, 10 oz"/>
    <s v="https://www.walmart.com/ip/onn-Electronics-Duster-Compressed-Gas-Cleaner-10-oz/382382617?fulfillmentIntent=Pickup&amp;athbdg=L1600"/>
    <s v=" "/>
    <m/>
    <s v="Walmart, Inc. "/>
    <n v="7.88"/>
    <n v="7.88"/>
    <n v="0.78800000000000003"/>
    <n v="1"/>
    <s v="Single canister"/>
    <n v="10"/>
    <m/>
    <m/>
    <m/>
    <m/>
    <n v="1"/>
    <m/>
    <s v="None."/>
    <m/>
    <s v="indefinite"/>
  </r>
  <r>
    <n v="117"/>
    <n v="98"/>
    <d v="2023-04-07T00:00:00"/>
    <s v="Walmart"/>
    <x v="21"/>
    <x v="49"/>
    <s v="Surf onn."/>
    <s v="Surf onn."/>
    <s v="onn. Electronics Duster Compressed Gas Cleaner, 10 oz, 2-Pack"/>
    <s v="https://www.walmart.com/ip/onn-Electronics-Duster-Compressed-Gas-Cleaner-10-oz-2-Pack/144670893?fulfillmentIntent=Pickup"/>
    <s v=" "/>
    <m/>
    <s v="Walmart, Inc. "/>
    <n v="14.88"/>
    <n v="7.44"/>
    <n v="0.74399999999999999"/>
    <n v="2"/>
    <s v="2-pack"/>
    <n v="10"/>
    <m/>
    <m/>
    <m/>
    <m/>
    <n v="1"/>
    <m/>
    <s v="None."/>
    <m/>
    <s v="indefinite"/>
  </r>
  <r>
    <n v="118"/>
    <n v="98"/>
    <d v="2023-04-07T00:00:00"/>
    <s v="Walmart"/>
    <x v="21"/>
    <x v="49"/>
    <s v="Surf onn."/>
    <s v="Surf onn."/>
    <s v="onn. Electronics Duster Compressed Gas Cleaner, 10 oz, 4-Pack"/>
    <s v="https://www.walmart.com/ip/onn-Electronics-Duster-Compressed-Gas-Cleaner-10-oz-4-Pack/868360815?fulfillmentIntent=Pickup"/>
    <s v=" "/>
    <m/>
    <s v="Walmart, Inc. "/>
    <n v="21.88"/>
    <n v="5.47"/>
    <n v="0.54699999999999993"/>
    <n v="4"/>
    <s v="4-pack"/>
    <n v="10"/>
    <m/>
    <m/>
    <m/>
    <m/>
    <n v="1"/>
    <m/>
    <s v="None."/>
    <m/>
    <s v="indefinite"/>
  </r>
  <r>
    <n v="124"/>
    <n v="101"/>
    <d v="2023-04-07T00:00:00"/>
    <s v="Walmart"/>
    <x v="7"/>
    <x v="49"/>
    <s v="Surf onn."/>
    <s v="Surf onn."/>
    <s v="onn. Electronics Duster Compressed Gas Cleaner, 10 oz"/>
    <s v="https://www.walmart.com/ip/onn-Electronics-Duster-Compressed-Gas-Cleaner-10-oz/315452914?fulfillmentIntent=Pickup&amp;athbdg=L1600"/>
    <s v=" "/>
    <m/>
    <s v="Walmart, Inc. "/>
    <n v="4.97"/>
    <n v="4.97"/>
    <n v="0.497"/>
    <n v="1"/>
    <s v="Single canister"/>
    <n v="10"/>
    <m/>
    <m/>
    <m/>
    <m/>
    <n v="1"/>
    <m/>
    <s v="None."/>
    <m/>
    <s v="indefinite"/>
  </r>
  <r>
    <n v="125"/>
    <n v="101"/>
    <d v="2023-04-07T00:00:00"/>
    <s v="Walmart"/>
    <x v="7"/>
    <x v="49"/>
    <s v="Surf onn."/>
    <s v="Surf onn."/>
    <s v="onn. Electronics Duster Compressed Gas Cleaner, 10 oz, 2-Pack"/>
    <s v="https://www.walmart.com/ip/onn-Electronics-Duster-Compressed-Gas-Cleaner-10-oz-2-Pack/648338081?fulfillmentIntent=Pickup&amp;athbdg=L1600"/>
    <s v=" "/>
    <m/>
    <s v="Walmart, Inc. "/>
    <n v="9.6300000000000008"/>
    <n v="4.8150000000000004"/>
    <n v="0.48150000000000004"/>
    <n v="2"/>
    <s v="2-pack"/>
    <n v="10"/>
    <m/>
    <m/>
    <m/>
    <m/>
    <n v="1"/>
    <m/>
    <s v="None."/>
    <m/>
    <s v="3 years"/>
  </r>
  <r>
    <n v="51"/>
    <n v="42"/>
    <d v="2023-03-16T00:00:00"/>
    <s v="Bed Bath &amp; Beyond"/>
    <x v="3"/>
    <x v="0"/>
    <s v="None"/>
    <s v="None"/>
    <s v="no products found"/>
    <m/>
    <s v=" "/>
    <m/>
    <m/>
    <m/>
    <s v="-"/>
    <s v="-"/>
    <m/>
    <s v="-pack"/>
    <m/>
    <m/>
    <n v="0"/>
    <s v=""/>
    <n v="0"/>
    <n v="0"/>
    <m/>
    <s v="None."/>
    <s v="n/a"/>
    <s v="5 years"/>
  </r>
  <r>
    <n v="59"/>
    <n v="45"/>
    <d v="2023-03-07T00:00:00"/>
    <s v="Cabela/Bass Pro Shop"/>
    <x v="3"/>
    <x v="0"/>
    <s v="None"/>
    <s v="None"/>
    <s v="no products found"/>
    <m/>
    <s v=" "/>
    <m/>
    <m/>
    <m/>
    <s v="-"/>
    <s v="-"/>
    <m/>
    <m/>
    <m/>
    <m/>
    <m/>
    <s v=""/>
    <n v="0"/>
    <m/>
    <m/>
    <m/>
    <s v="n/a"/>
    <m/>
  </r>
  <r>
    <n v="60"/>
    <n v="35"/>
    <d v="2023-03-16T00:00:00"/>
    <s v="Costco"/>
    <x v="3"/>
    <x v="0"/>
    <s v="None"/>
    <s v="None"/>
    <s v="no products found"/>
    <m/>
    <s v=" "/>
    <m/>
    <m/>
    <m/>
    <s v="-"/>
    <s v="-"/>
    <m/>
    <s v="-pack"/>
    <m/>
    <m/>
    <n v="0"/>
    <s v=""/>
    <n v="0"/>
    <n v="0"/>
    <m/>
    <s v="None."/>
    <s v="n/a"/>
    <m/>
  </r>
  <r>
    <n v="62"/>
    <n v="46"/>
    <d v="2023-03-08T00:00:00"/>
    <s v="Dicks Sporting Goods"/>
    <x v="3"/>
    <x v="0"/>
    <s v="None"/>
    <s v="None"/>
    <s v="no products found"/>
    <m/>
    <s v=" "/>
    <m/>
    <m/>
    <m/>
    <s v="-"/>
    <s v="-"/>
    <m/>
    <m/>
    <m/>
    <m/>
    <m/>
    <s v=""/>
    <n v="0"/>
    <m/>
    <m/>
    <m/>
    <s v="n/a"/>
    <m/>
  </r>
  <r>
    <n v="63"/>
    <n v="40"/>
    <d v="2023-03-16T00:00:00"/>
    <s v="Dollar General"/>
    <x v="3"/>
    <x v="0"/>
    <s v="None"/>
    <s v="None"/>
    <s v="no products found"/>
    <m/>
    <s v=" "/>
    <m/>
    <m/>
    <m/>
    <s v="-"/>
    <s v="-"/>
    <m/>
    <s v="-pack"/>
    <m/>
    <m/>
    <n v="0"/>
    <s v=""/>
    <n v="0"/>
    <n v="0"/>
    <m/>
    <s v="None."/>
    <s v="n/a"/>
    <m/>
  </r>
  <r>
    <n v="64"/>
    <n v="44"/>
    <d v="2023-03-16T00:00:00"/>
    <s v="Dollar Tree"/>
    <x v="3"/>
    <x v="0"/>
    <s v="None"/>
    <s v="None"/>
    <s v="no products found"/>
    <m/>
    <s v=" "/>
    <m/>
    <m/>
    <m/>
    <s v="-"/>
    <s v="-"/>
    <m/>
    <s v="-pack"/>
    <m/>
    <m/>
    <n v="0"/>
    <s v=""/>
    <n v="0"/>
    <n v="0"/>
    <m/>
    <s v="None."/>
    <s v="n/a"/>
    <m/>
  </r>
  <r>
    <n v="86"/>
    <n v="84"/>
    <d v="2023-04-06T00:00:00"/>
    <s v="Target"/>
    <x v="22"/>
    <x v="0"/>
    <s v="None"/>
    <s v="None"/>
    <s v="no products available in-store"/>
    <m/>
    <m/>
    <m/>
    <m/>
    <m/>
    <s v="-"/>
    <s v="-"/>
    <m/>
    <s v="-pack"/>
    <m/>
    <m/>
    <m/>
    <m/>
    <m/>
    <m/>
    <m/>
    <m/>
    <m/>
    <m/>
  </r>
  <r>
    <n v="111"/>
    <n v="95"/>
    <d v="2023-04-07T00:00:00"/>
    <s v="Walmart"/>
    <x v="20"/>
    <x v="0"/>
    <s v="None"/>
    <s v="None"/>
    <s v="no products available in-store"/>
    <m/>
    <m/>
    <m/>
    <m/>
    <s v=" "/>
    <s v="-"/>
    <s v="-"/>
    <m/>
    <s v="-pack"/>
    <m/>
    <m/>
    <m/>
    <m/>
    <m/>
    <m/>
    <m/>
    <m/>
    <m/>
    <m/>
  </r>
  <r>
    <n v="1"/>
    <n v="41"/>
    <d v="2023-03-09T00:00:00"/>
    <s v="Bed Bath &amp; Beyond"/>
    <x v="4"/>
    <x v="0"/>
    <s v="None"/>
    <s v="None"/>
    <s v="no products sold"/>
    <m/>
    <m/>
    <m/>
    <m/>
    <m/>
    <s v="-"/>
    <s v="-"/>
    <m/>
    <m/>
    <m/>
    <m/>
    <m/>
    <m/>
    <m/>
    <m/>
    <s v=" "/>
    <m/>
    <m/>
    <m/>
  </r>
  <r>
    <n v="9"/>
    <n v="43"/>
    <d v="2023-03-09T00:00:00"/>
    <s v="Dollar Tree"/>
    <x v="4"/>
    <x v="0"/>
    <s v="None"/>
    <s v="None"/>
    <s v="no products sold"/>
    <m/>
    <m/>
    <m/>
    <m/>
    <m/>
    <s v="-"/>
    <s v="-"/>
    <m/>
    <s v="-pack"/>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m/>
    <m/>
    <x v="0"/>
    <x v="0"/>
    <m/>
    <m/>
    <m/>
    <s v="  "/>
    <m/>
    <m/>
    <m/>
    <m/>
    <m/>
    <x v="0"/>
    <m/>
    <m/>
    <m/>
    <m/>
    <m/>
    <m/>
    <m/>
    <m/>
    <x v="0"/>
    <m/>
    <x v="0"/>
    <m/>
  </r>
  <r>
    <n v="1"/>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3.5 oz. Disposable Duster"/>
    <s v="https://www.falconsafety.com/shop/dusters/disposable/disposable-duster-3-5-oz/"/>
    <n v="3.5"/>
    <n v="9.99"/>
    <s v="USA"/>
    <s v="using both domestic and imported components"/>
    <s v="Contains a bitterant to help discourage inhalant abuse."/>
    <n v="1"/>
    <x v="1"/>
    <n v="0"/>
    <x v="1"/>
    <s v="Shelf Life:  https://www.falconsafety.com/product-information/safety-tips/faq/"/>
  </r>
  <r>
    <n v="2"/>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s v="50-99.9"/>
    <s v="https://www.thomasnet.com/profile/00565361/falcon-safety-products-inc.html?act=M&amp;cid=565361&amp;cov=NA&amp;heading=25131525&amp;searchpos=6"/>
    <s v="Small"/>
    <n v="1"/>
    <x v="1"/>
    <s v="Dust-off 7 oz. Disposable Duster"/>
    <s v="https://www.falconsafety.com/shop/dusters/disposable/disposable-duster-7-oz/"/>
    <n v="7"/>
    <n v="14.99"/>
    <s v="USA"/>
    <s v="using both domestic and imported components"/>
    <s v="Contains a bitterant to help discourage inhalant abuse."/>
    <n v="1"/>
    <x v="1"/>
    <n v="0"/>
    <x v="1"/>
    <s v=" "/>
  </r>
  <r>
    <n v="3"/>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0 oz. Disposable Duster"/>
    <s v="https://www.falconsafety.com/shop/dusters/disposable/disposable-duster-10-oz/"/>
    <n v="10"/>
    <n v="18.989999999999998"/>
    <s v="USA"/>
    <s v="using both domestic and imported components"/>
    <s v="Contains a bitterant to help discourage inhalant abuse."/>
    <n v="1"/>
    <x v="1"/>
    <n v="0"/>
    <x v="1"/>
    <s v=" "/>
  </r>
  <r>
    <n v="4"/>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7 oz. Disposable Duster"/>
    <s v="https://www.falconsafety.com/shop/dusters/disposable/disposable-duster-17-oz/"/>
    <n v="17"/>
    <n v="31.99"/>
    <s v="USA"/>
    <s v="using both domestic and imported components"/>
    <s v="Contains a bitterant to help discourage inhalant abuse."/>
    <n v="1"/>
    <x v="1"/>
    <n v="0"/>
    <x v="1"/>
    <s v=" "/>
  </r>
  <r>
    <n v="5"/>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0 oz. Non-Flammable Disposable Duster"/>
    <s v="https://www.falconsafety.com/shop/dusters/disposable/10oz-non-flammable-disposable-duster/"/>
    <n v="10"/>
    <n v="38.49"/>
    <s v="USA"/>
    <s v="using both domestic and imported components"/>
    <s v="Contains a bitterant to help discourage inhalant abuse."/>
    <n v="1"/>
    <x v="2"/>
    <n v="0"/>
    <x v="1"/>
    <s v=" "/>
  </r>
  <r>
    <n v="6"/>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3.5 oz. Non-Flammable Disposable Duster"/>
    <s v="https://www.falconsafety.com/shop/dusters/disposable/3-5oz-non-flammable-disposable-duster/"/>
    <n v="3.5"/>
    <n v="19.989999999999998"/>
    <s v="USA"/>
    <s v="using both domestic and imported components"/>
    <s v="Contains a bitterant to help discourage inhalant abuse."/>
    <n v="1"/>
    <x v="2"/>
    <n v="0"/>
    <x v="1"/>
    <s v=" "/>
  </r>
  <r>
    <n v="7"/>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5 oz. ECO:6 duster"/>
    <s v="https://www.falconsafety.com/shop/dusters/disposable/5-oz-eco-duster/"/>
    <n v="5"/>
    <n v="32.99"/>
    <s v="USA"/>
    <s v="using both domestic and imported components"/>
    <s v=" "/>
    <n v="0"/>
    <x v="3"/>
    <n v="0"/>
    <x v="1"/>
    <s v="Clean with Eco-Confidence! Dust-Off ECO:6 Duster is one of the first to utilize a non-flammable, ultra-low Global Warming Potential (GWP) aerosol propellant."/>
  </r>
  <r>
    <n v="8"/>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0 oz. Plus Duster w/ 360° Vector Valve"/>
    <s v="https://www.falconsafety.com/shop/dusters/refillable/10oz-plus-duster-w-360-vector-valve/"/>
    <n v="10"/>
    <n v="59.99"/>
    <s v="USA"/>
    <s v="using both domestic and imported components"/>
    <s v=" "/>
    <n v="0"/>
    <x v="1"/>
    <n v="0"/>
    <x v="1"/>
    <s v=" "/>
  </r>
  <r>
    <n v="9"/>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0 oz. Plus Replacement Canister"/>
    <s v="https://www.falconsafety.com/shop/dusters/refillable/10oz-plus-replacement-canister/"/>
    <n v="10"/>
    <n v="21.99"/>
    <s v="USA"/>
    <s v="using both domestic and imported components"/>
    <s v=" "/>
    <n v="0"/>
    <x v="1"/>
    <n v="0"/>
    <x v="1"/>
    <s v=" "/>
  </r>
  <r>
    <n v="10"/>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8 oz. Non-Flammable Plus Duster w/ 360° Vector Valve"/>
    <s v="https://www.falconsafety.com/shop/dusters/refillable/8oz-non-flammable-plus-duster-w-360-vector-valve/"/>
    <n v="8"/>
    <n v="89.99"/>
    <s v="USA"/>
    <s v="using both domestic and imported components"/>
    <s v=" "/>
    <n v="0"/>
    <x v="2"/>
    <n v="0"/>
    <x v="1"/>
    <s v=" "/>
  </r>
  <r>
    <n v="11"/>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0 oz. Classic Duster with Chrome Valve"/>
    <s v="https://www.falconsafety.com/shop/dusters/refillable/10oz-classic-duster-with-chrome-valve/"/>
    <n v="10"/>
    <n v="59.99"/>
    <s v="USA"/>
    <s v="using both domestic and imported components"/>
    <s v=" "/>
    <n v="0"/>
    <x v="1"/>
    <n v="0"/>
    <x v="1"/>
    <s v=" "/>
  </r>
  <r>
    <n v="12"/>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8 oz. Non-Flammable Plus Replacement Canister"/>
    <s v="https://www.falconsafety.com/shop/dusters/refillable/8oz-non-flammable-plus-replacement-canister/"/>
    <n v="8"/>
    <n v="39.99"/>
    <s v="USA"/>
    <s v="using both domestic and imported components"/>
    <s v=" "/>
    <n v="0"/>
    <x v="2"/>
    <n v="0"/>
    <x v="1"/>
    <s v=" "/>
  </r>
  <r>
    <n v="13"/>
    <d v="2023-02-24T00:00:00"/>
    <x v="1"/>
    <x v="1"/>
    <s v="https://www.falconsafety.com/dusters/"/>
    <s v="Dust-Off, Falcon, Maxell, other Private Labels"/>
    <s v="Dusters, Screen Care, Horns &amp; Accessories, Marine Accessories, Wet Wipes"/>
    <s v="Not just for keyboards anymore! Although Dust-Off® is best known as a compressed gas duster that can clean the most stubborn of crumbs from keyboards; there are many other uses for Dust-Off® dusters. We also offer a whole range of additional products under the Dust-Off® including screen sprays and wipes that help keep your digital life clean and smudge free. Falcon is the longest tenured and most reliable name in marine and safety signal horns. Our safety horns were designed by acoustical experts to carry their sound up to 1 mile over land or sea and be heard over construction, machinery and other job site noises. We also offer a line of portable safety horns that are easy to carry while jogging, hiking, kayaking or biking. Feel safe knowing that help is a just a blast away. Falcon also offers a line of marine accessories including Line-Master Mooring Snubbers, rigging tape and marine screen cleaner."/>
    <n v="70"/>
    <n v="19.5"/>
    <s v="https://www.datanyze.com/"/>
    <s v="Small"/>
    <n v="1"/>
    <x v="1"/>
    <s v="Dust-off 10 oz. Classic Replacement Canister"/>
    <s v="https://www.falconsafety.com/shop/dusters/refillable/10oz-classic-replacement-canister/"/>
    <n v="10"/>
    <n v="21.99"/>
    <s v="USA"/>
    <s v="using both domestic and imported components"/>
    <s v=" "/>
    <n v="0"/>
    <x v="1"/>
    <n v="0"/>
    <x v="1"/>
    <s v=" "/>
  </r>
  <r>
    <n v="14"/>
    <d v="2023-02-24T00:00:00"/>
    <x v="2"/>
    <x v="2"/>
    <s v="https://endustforelectronics.com/"/>
    <s v="Ape Case, Endust for Elecronics, enspire, Hotdog, Skooba"/>
    <s v="Camera cases &amp; accessories, Dusters, Body Cleansing Towels, Decontamination cleaning products for firefighters &amp; first responders, Yoga totes and rollpacks, Exquisite cases and accessories for business and travel"/>
    <s v="You’ve trusted the Endust® brand for more than 40 years. Now trust Endust for Electronics, the leading line-up of products for cleaning, dusting, and protecting everything from computers and DVD players to television screens!"/>
    <n v="98"/>
    <n v="78.3"/>
    <s v="https://www.owler.com/corp"/>
    <s v="Small"/>
    <n v="2"/>
    <x v="1"/>
    <s v="Endust 10 oz. Non-Flammable Duster w/ Bitterant"/>
    <s v="https://endustforelectronics.com/10-oz-non-flammable-duster-w-bitterant/"/>
    <n v="10"/>
    <m/>
    <s v="USA"/>
    <m/>
    <s v="Inhalant abuse is a growing epidemic. Endust for Electronics adds bitterant to deter abuse with it’s products. For more information on inhalant abuse please visit Alliance for Consumer Education."/>
    <n v="1"/>
    <x v="4"/>
    <n v="0"/>
    <x v="2"/>
    <s v="no pricing given, no way to purchase indicated"/>
  </r>
  <r>
    <n v="15"/>
    <d v="2023-02-24T00:00:00"/>
    <x v="2"/>
    <x v="2"/>
    <s v="https://endustforelectronics.com/"/>
    <s v="Ape Case, Endust for Elecronics, enspire, Hotdog, Skooba"/>
    <s v="Camera cases &amp; accessories, Dusters, Body Cleansing Towels, Decontamination cleaning products for firefighters &amp; first responders, Yoga totes and rollpacks, Exquisite cases and accessories for business and travel"/>
    <s v="You’ve trusted the Endust® brand for more than 40 years. Now trust Endust for Electronics, the leading line-up of products for cleaning, dusting, and protecting everything from computers and DVD players to television screens!"/>
    <n v="98"/>
    <n v="78.3"/>
    <s v="https://www.owler.com/corp"/>
    <s v="Small"/>
    <n v="2"/>
    <x v="1"/>
    <s v="Endust 10 oz. Duster w/ Bitterant – Twin Pack"/>
    <s v="https://endustforelectronics.com/10-oz-non-flammable-duster-w-bitterant-twin-pack/"/>
    <n v="10"/>
    <m/>
    <s v="USA"/>
    <m/>
    <s v="Inhalant abuse is a growing epidemic. Endust for Electronics adds bitterant to deter abuse with it’s products. For more information on inhalant abuse please visit Alliance for Consumer Education."/>
    <n v="1"/>
    <x v="1"/>
    <n v="0"/>
    <x v="2"/>
    <s v="no pricing given, no way to purchase indicated"/>
  </r>
  <r>
    <n v="16"/>
    <d v="2023-02-24T00:00:00"/>
    <x v="2"/>
    <x v="2"/>
    <s v="https://endustforelectronics.com/"/>
    <s v="Ape Case, Endust for Elecronics, enspire, Hotdog, Skooba"/>
    <s v="Camera cases &amp; accessories, Dusters, Body Cleansing Towels, Decontamination cleaning products for firefighters &amp; first responders, Yoga totes and rollpacks, Exquisite cases and accessories for business and travel"/>
    <s v="You’ve trusted the Endust® brand for more than 40 years. Now trust Endust for Electronics, the leading line-up of products for cleaning, dusting, and protecting everything from computers and DVD players to television screens!"/>
    <n v="98"/>
    <n v="78.3"/>
    <s v="https://www.owler.com/corp"/>
    <s v="Small"/>
    <n v="2"/>
    <x v="1"/>
    <s v="Endust 10 oz. Non-Flammable Duster w/ Bitterant"/>
    <s v="https://endustforelectronics.com/10-oz-duster-w-bitterant/"/>
    <n v="10"/>
    <m/>
    <s v="USA"/>
    <m/>
    <s v="Inhalant abuse is a growing epidemic. Endust for Electronics adds bitterant to deter abuse with it’s products. For more information on inhalant abuse please visit Alliance for Consumer Education."/>
    <n v="1"/>
    <x v="4"/>
    <n v="0"/>
    <x v="2"/>
    <s v="no pricing given, no way to purchase indicated"/>
  </r>
  <r>
    <n v="17"/>
    <d v="2023-02-24T00:00:00"/>
    <x v="2"/>
    <x v="2"/>
    <s v="https://endustforelectronics.com/"/>
    <s v="Ape Case, Endust for Elecronics, enspire, Hotdog, Skooba"/>
    <s v="Camera cases &amp; accessories, Dusters, Body Cleansing Towels, Decontamination cleaning products for firefighters &amp; first responders, Yoga totes and rollpacks, Exquisite cases and accessories for business and travel"/>
    <s v="You’ve trusted the Endust® brand for more than 40 years. Now trust Endust for Electronics, the leading line-up of products for cleaning, dusting, and protecting everything from computers and DVD players to television screens!"/>
    <n v="98"/>
    <n v="78.3"/>
    <s v="https://www.owler.com/corp"/>
    <s v="Small"/>
    <n v="2"/>
    <x v="1"/>
    <s v="Endust 10 oz. Non-Flammable Duster w/ Bitterant Twin Pack"/>
    <s v="https://endustforelectronics.com/10-oz-duster-w-bitterant-twin-pack/"/>
    <n v="10"/>
    <m/>
    <s v="USA"/>
    <m/>
    <s v="Inhalant abuse is a growing epidemic. Endust for Electronics adds bitterant to deter abuse with it’s products. For more information on inhalant abuse please visit Alliance for Consumer Education."/>
    <n v="1"/>
    <x v="4"/>
    <n v="0"/>
    <x v="2"/>
    <s v="no pricing given, no way to purchase indicated"/>
  </r>
  <r>
    <n v="18"/>
    <d v="2023-02-24T00:00:00"/>
    <x v="2"/>
    <x v="2"/>
    <s v="https://endustforelectronics.com/"/>
    <s v="Ape Case, Endust for Elecronics, enspire, Hotdog, Skooba"/>
    <s v="Camera cases &amp; accessories, Dusters, Body Cleansing Towels, Decontamination cleaning products for firefighters &amp; first responders, Yoga totes and rollpacks, Exquisite cases and accessories for business and travel"/>
    <s v="You’ve trusted the Endust® brand for more than 40 years. Now trust Endust for Electronics, the leading line-up of products for cleaning, dusting, and protecting everything from computers and DVD players to television screens!"/>
    <n v="98"/>
    <n v="78.3"/>
    <s v="https://www.owler.com/corp"/>
    <s v="Small"/>
    <n v="2"/>
    <x v="1"/>
    <s v="Endust 3.5 oz. Non-Flammable Duster w/ Bitterant Twin Pack"/>
    <s v="https://endustforelectronics.com/3-5-oz-non-flammable-duster-w-bitterant-twin-pack/"/>
    <n v="3.5"/>
    <m/>
    <s v="USA"/>
    <m/>
    <s v="Inhalant abuse is a growing epidemic. Endust for Electronics adds bitterant to deter abuse with it’s products. For more information on inhalant abuse please visit Alliance for Consumer Education."/>
    <n v="1"/>
    <x v="4"/>
    <n v="0"/>
    <x v="2"/>
    <s v="no pricing given, no way to purchase indicated"/>
  </r>
  <r>
    <n v="19"/>
    <d v="2023-03-01T00:00:00"/>
    <x v="3"/>
    <x v="3"/>
    <s v="https://www.airduster.com/"/>
    <s v="Blow Off, Fire Gone, Max Pro, Super Blast, Odor Stop, Winchester, Pro Stick"/>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Air Duster 10oz"/>
    <s v="https://airduster.com/ProductsMain.aspx?ProductId=152-112-226"/>
    <n v="10"/>
    <m/>
    <s v="USA"/>
    <s v="contract packaging and aerosol filling facilities in the United States and in Central America"/>
    <s v=" "/>
    <n v="0"/>
    <x v="1"/>
    <n v="1"/>
    <x v="2"/>
    <s v="no pricing given, contact us to become a dealer - all-purpose sterilized cleaner that removes dust, dirt and microscopic debris from hard-to-reach places. Its ozone safe, private label supplier: https://airduster.com/private_label.aspx"/>
  </r>
  <r>
    <n v="20"/>
    <d v="2023-03-01T00:00:00"/>
    <x v="3"/>
    <x v="3"/>
    <s v="https://www.airduster.com/"/>
    <s v="Blow Off, Fire Gone, Max Pro, Super Blast, Odor Stop, Winchester, Pro Stick"/>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 Air Duster 2 Pack"/>
    <s v="https://airduster.com/ProductsMain.aspx?ProductId=2-152-2232"/>
    <n v="10"/>
    <m/>
    <s v="USA"/>
    <s v="contract packaging and aerosol filling facilities in the United States and in Central America"/>
    <s v=" "/>
    <n v="0"/>
    <x v="1"/>
    <n v="1"/>
    <x v="2"/>
    <s v="no pricing given, contact us to become a dealer - all-purpose sterilized cleaner that removes dust, dirt and microscopic debris from hard-to-reach places. Its ozone safe"/>
  </r>
  <r>
    <n v="21"/>
    <d v="2023-03-01T00:00:00"/>
    <x v="3"/>
    <x v="3"/>
    <s v="https://www.airduster.com/"/>
    <s v="Blow Off, Fire Gone, Max Pro, Super Blast, Odor Stop, Winchester, Pro Stick"/>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 Auto Duster"/>
    <s v="https://airduster.com/ProductsMain.aspx?ProductId=AD-001-56"/>
    <n v="3.5"/>
    <m/>
    <s v="USA"/>
    <s v="contract packaging and aerosol filling facilities in the United States and in Central America"/>
    <s v=" "/>
    <n v="0"/>
    <x v="1"/>
    <n v="1"/>
    <x v="2"/>
    <s v="no pricing given, contact us to become a dealer - all-purpose sterilized cleaner that removes dust &amp; dirt from hard-to-reach places in your car or truck "/>
  </r>
  <r>
    <n v="22"/>
    <d v="2023-03-01T00:00:00"/>
    <x v="3"/>
    <x v="3"/>
    <s v="https://www.airduster.com/"/>
    <s v="Blow Off, Fire Gone, Max Pro, Super Blast, Odor Stop, Winchester, Pro Stick"/>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Air Duster Non-Flammable 8 oz"/>
    <s v="https://airduster.com/ProductsMain.aspx?ProductId=DZE8-1151"/>
    <n v="8"/>
    <m/>
    <s v="USA"/>
    <s v="contract packaging and aerosol filling facilities in the United States and in Central America"/>
    <s v=" "/>
    <n v="0"/>
    <x v="1"/>
    <n v="1"/>
    <x v="2"/>
    <s v="no pricing given, contact us to become a dealer - removes dust, dirt, and microscopic debris from hard-to-reach areas of home and office equipment. It is non-flammable "/>
  </r>
  <r>
    <n v="23"/>
    <d v="2023-03-01T00:00:00"/>
    <x v="3"/>
    <x v="3"/>
    <s v="https://www.airduster.com/"/>
    <s v="Blow Off, Fire Gone, Max Pro, Super Blast, Odor Stop, Winchester, Pro Stick"/>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Air Duster, Defined as Non-Flammable 10oz"/>
    <s v="https://airduster.com/ProductsMain.aspx?ProductId=3.5-112-240"/>
    <n v="10"/>
    <m/>
    <s v="USA"/>
    <s v="contract packaging and aerosol filling facilities in the United States and in Central America"/>
    <s v=" "/>
    <n v="0"/>
    <x v="1"/>
    <n v="1"/>
    <x v="2"/>
    <s v="no pricing given, contact us to become a dealer - all purpose sterilized cleaner that removes dust, dirt and microscopic debris from hard to reach places. Its ozone safe"/>
  </r>
  <r>
    <n v="24"/>
    <d v="2023-03-01T00:00:00"/>
    <x v="3"/>
    <x v="3"/>
    <s v="https://www.airduster.com/"/>
    <s v="Blow Off, Fire Gone, Max Pro, Super Blast, Odor Stop, Winchester, Pro Stick"/>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Air Duster Non-Flammable 10 oz. "/>
    <s v="https://airduster.com/ProductsMain.aspx?ProductId=DZE-1150"/>
    <n v="10"/>
    <m/>
    <s v="USA"/>
    <s v="contract packaging and aerosol filling facilities in the United States and in Central America"/>
    <s v=" "/>
    <n v="0"/>
    <x v="1"/>
    <n v="1"/>
    <x v="2"/>
    <s v="no pricing given, contact us to become a dealer - removes dust, dirt, and microscopic debris from hard-to-reach areas of home and office equipment. It is non-flammable "/>
  </r>
  <r>
    <n v="25"/>
    <d v="2023-03-01T00:00:00"/>
    <x v="3"/>
    <x v="3"/>
    <s v="https://www.airduster.com/"/>
    <s v="Blow Off, Fire Gone, Max Pro, Super Blast, Odor Stop, Winchester, Pro Stick, &amp; Private Label Manufacturer"/>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Blow Off® Air Duster 10oz"/>
    <s v="https://airduster.com/ProductsMain.aspx?ProductId=8152-998-226"/>
    <n v="10"/>
    <m/>
    <s v="USA"/>
    <s v="contract packaging and aerosol filling facilities in the United States and in Central America"/>
    <s v=" "/>
    <n v="0"/>
    <x v="1"/>
    <n v="1"/>
    <x v="2"/>
    <s v="no pricing given, contact us to become a dealer - all-purpose sterilized cleaner that removes dust, dirt and microscopic debris from hard-to-reach places. Its ozone safe "/>
  </r>
  <r>
    <n v="26"/>
    <d v="2023-05-03T00:00:00"/>
    <x v="3"/>
    <x v="3"/>
    <s v="https://www.airduster.com/"/>
    <s v="Blow Off, Fire Gone, Max Pro, Super Blast, Odor Stop, Winchester, Pro Stick, &amp; Private Label Manufacturer"/>
    <s v="Dusters, Cleaners, Horns, Spray Adhesives, Lubricants, Air Fresheners, Winchester gun cleaners"/>
    <s v="Max Pro is a leading provider of private labeling, aerosol filling, and contract packaging services for a variety of products including air duster, isopropyl alcohol, glass cleaner, steel cleaner, all-purpose cleaner, and lubricants. With 75 different products to choose from, Max Pro offers a comprehensive solution for businesses looking to start their own private label brand."/>
    <n v="26"/>
    <n v="8.1"/>
    <s v="https://www.zoominfo.com/"/>
    <s v="Small"/>
    <n v="4"/>
    <x v="1"/>
    <s v="Winchester® - Gun Duster"/>
    <s v="https://airduster.com/ProductsMain.aspx?ProductId=GD-007-034"/>
    <n v="10"/>
    <m/>
    <s v="USA"/>
    <s v="contract packaging and aerosol filling facilities in the United States and in Central America"/>
    <s v=" "/>
    <n v="0"/>
    <x v="1"/>
    <n v="0"/>
    <x v="2"/>
    <s v="no pricing given, contact us to become a dealer - all purpose sterilized cleaner that removes contaminates from all internal and external surfaces of firearms &amp; more"/>
  </r>
  <r>
    <n v="27"/>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152a Blast - Air Duster (ES1029)"/>
    <s v="https://www.chemtronics.com/152a-blast"/>
    <n v="10"/>
    <n v="11.31"/>
    <s v="USA"/>
    <s v="EM from mfg, 3/21/23"/>
    <s v=" "/>
    <n v="0"/>
    <x v="1"/>
    <n v="1"/>
    <x v="1"/>
    <s v="Case only, 12 cans/case, shelf life ref: https://www.chemtronics.com/what-is-the-shelf-life-of-air-duster-canned-air"/>
  </r>
  <r>
    <n v="28"/>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Duster (ES1017)"/>
    <s v="https://www.chemtronics.com/duster"/>
    <n v="10"/>
    <n v="15.590000000000002"/>
    <s v="USA"/>
    <s v="EM from mfg, 3/21/23"/>
    <s v=" "/>
    <n v="0"/>
    <x v="4"/>
    <n v="1"/>
    <x v="1"/>
    <s v="Case only, 12 cans/case, shelf life ref: https://www.chemtronics.com/what-is-the-shelf-life-of-air-duster-canned-air"/>
  </r>
  <r>
    <n v="29"/>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Duster (ES1617)"/>
    <s v="https://www.chemtronics.com/duster"/>
    <n v="12"/>
    <n v="18"/>
    <s v="USA"/>
    <s v="EM from mfg, 3/21/23"/>
    <s v=" "/>
    <n v="0"/>
    <x v="4"/>
    <n v="1"/>
    <x v="1"/>
    <s v="Case only, 12 cans/case, shelf life ref: https://www.chemtronics.com/what-is-the-shelf-life-of-air-duster-canned-air"/>
  </r>
  <r>
    <n v="30"/>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Typhoon Blast 70 Duster (ES1025)"/>
    <s v="https://www.chemtronics.com/typhoon-blast-70-duster"/>
    <n v="10"/>
    <n v="22.819999999999997"/>
    <s v="USA"/>
    <s v="EM from mfg, 3/21/23"/>
    <s v=" "/>
    <n v="0"/>
    <x v="3"/>
    <n v="1"/>
    <x v="1"/>
    <s v="Case only, 12 cans/case, shelf life ref: https://www.chemtronics.com/what-is-the-shelf-life-of-air-duster-canned-air"/>
  </r>
  <r>
    <n v="31"/>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Ultrajet® compressed gas duster (ES1020)"/>
    <s v="https://www.chemtronics.com/ultrajet-2"/>
    <n v="10"/>
    <n v="22.37"/>
    <s v="USA"/>
    <s v="EM from mfg, 3/21/23"/>
    <s v=" "/>
    <n v="0"/>
    <x v="2"/>
    <n v="1"/>
    <x v="1"/>
    <s v="Case only, 12 cans/case, shelf life ref: https://www.chemtronics.com/what-is-the-shelf-life-of-air-duster-canned-air"/>
  </r>
  <r>
    <n v="32"/>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Ultrajet® 70  (ES1015)"/>
    <s v="https://www.chemtronics.com/ultrajet-70"/>
    <n v="10"/>
    <n v="16.760000000000002"/>
    <s v="USA"/>
    <s v="EM from mfg, 3/21/23"/>
    <s v=" "/>
    <n v="0"/>
    <x v="2"/>
    <n v="1"/>
    <x v="1"/>
    <s v="Case only, 12 cans/case, shelf life ref: https://www.chemtronics.com/what-is-the-shelf-life-of-air-duster-canned-air"/>
  </r>
  <r>
    <n v="33"/>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Ultrajet® All-Way Duster (ES1620)"/>
    <s v="https://www.chemtronics.com/ultrajet-all-way"/>
    <n v="8"/>
    <n v="19.07"/>
    <s v="USA"/>
    <s v="EM from mfg, 3/21/23"/>
    <s v=" "/>
    <n v="0"/>
    <x v="2"/>
    <n v="1"/>
    <x v="1"/>
    <s v="Case only, 12 cans/case, shelf life ref: https://www.chemtronics.com/what-is-the-shelf-life-of-air-duster-canned-air"/>
  </r>
  <r>
    <n v="34"/>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Ultrajet Duster System (ES1020K)"/>
    <s v="https://www.chemtronics.com/ultrajet-duster-system"/>
    <n v="10"/>
    <n v="54.419999999999995"/>
    <s v="USA"/>
    <s v="EM from mfg, 3/21/23"/>
    <s v=" "/>
    <n v="0"/>
    <x v="2"/>
    <n v="1"/>
    <x v="1"/>
    <s v="Case only, 12 cans/case, shelf life ref: https://www.chemtronics.com/what-is-the-shelf-life-of-air-duster-canned-air"/>
  </r>
  <r>
    <n v="35"/>
    <d v="2023-03-01T00:00:00"/>
    <x v="4"/>
    <x v="4"/>
    <s v="https://www.chemtronics.com/"/>
    <s v="Chemtronics"/>
    <s v="solvents, degreasers, swabs, wipes, and repair tools"/>
    <s v="Since 1958, Chemtronics has been at the forefront of electronics maintenance and repair. Our product offering has grown from a handful of cleaners to a complete line of ultra-pure solvents, degreasers, swabs, wipes, and repair tools for the electrical, electronics and telecommunications industry. In 1999, Chemtronics had been a wholly owned subsidiary of Illinois Tool Works Inc. MRO to Fiber Optic &amp; Telecommunications; Aviation &amp; Aerospace; Life Sciences; &amp; Electronic Assembly &amp; Cleaning industries."/>
    <n v="44"/>
    <n v="20.2"/>
    <s v="https://www.owler.com/corp"/>
    <s v="Small"/>
    <n v="3"/>
    <x v="2"/>
    <s v="Chemtronics Ultrajet Duster System Refil (ES1020R)"/>
    <s v="https://www.chemtronics.com/ultrajet-duster-system"/>
    <n v="10"/>
    <n v="19.96"/>
    <s v="USA"/>
    <s v="EM from mfg, 3/21/23"/>
    <s v=" "/>
    <n v="0"/>
    <x v="2"/>
    <n v="1"/>
    <x v="1"/>
    <s v="Case only, 12 cans/case, shelf life ref: https://www.chemtronics.com/what-is-the-shelf-life-of-air-duster-canned-air"/>
  </r>
  <r>
    <n v="36"/>
    <d v="2023-03-01T00:00:00"/>
    <x v="4"/>
    <x v="4"/>
    <s v="https://www.techspray.com/"/>
    <s v="Techspray, Techspray Renew, Plato"/>
    <s v="cleaning solutions, conformal coatings, solder masks, and soldering tools"/>
    <s v="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
    <n v="95"/>
    <n v="14"/>
    <s v="https://www.owler.com/corp"/>
    <s v="Small"/>
    <n v="3"/>
    <x v="3"/>
    <s v="Techspray Duster (1671-10S)"/>
    <s v="https://www.techspray.com/duster-7"/>
    <n v="10"/>
    <n v="15.6875"/>
    <s v="USA"/>
    <s v="EM from mfg, 3/21/23"/>
    <s v=" "/>
    <n v="0"/>
    <x v="2"/>
    <n v="1"/>
    <x v="1"/>
    <s v="Case only, 12 cans/case. Shelf Life: https://www.techspray.com/what-is-the-shelf-life-of-air-duster-canned-air"/>
  </r>
  <r>
    <n v="37"/>
    <d v="2023-03-01T00:00:00"/>
    <x v="4"/>
    <x v="4"/>
    <s v="https://www.techspray.com/"/>
    <s v="Techspray, Techspray Renew, Plato"/>
    <s v="cleaning solutions, conformal coatings, solder masks, and soldering tools"/>
    <s v="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
    <n v="95"/>
    <n v="14"/>
    <s v="https://www.owler.com/corp"/>
    <s v="Small"/>
    <n v="3"/>
    <x v="3"/>
    <s v="Techspray Duster (1671-15S)"/>
    <s v="https://www.techspray.com/duster-7"/>
    <n v="15"/>
    <n v="23.212500000000002"/>
    <s v="USA"/>
    <s v="EM from mfg, 3/21/23"/>
    <s v=" "/>
    <n v="0"/>
    <x v="2"/>
    <n v="1"/>
    <x v="1"/>
    <s v="Case only, 12 cans/case. Shelf Life: https://www.techspray.com/what-is-the-shelf-life-of-air-duster-canned-air"/>
  </r>
  <r>
    <n v="38"/>
    <d v="2023-03-01T00:00:00"/>
    <x v="4"/>
    <x v="4"/>
    <s v="https://www.techspray.com/"/>
    <s v="Techspray, Techspray Renew, Plato"/>
    <s v="cleaning solutions, conformal coatings, solder masks, and soldering tools"/>
    <s v="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
    <n v="95"/>
    <n v="14"/>
    <s v="https://www.owler.com/corp"/>
    <s v="Small"/>
    <n v="3"/>
    <x v="3"/>
    <s v="Techspray Renew-Duster (1580-10S)"/>
    <s v="https://www.techspray.com/renew-duster"/>
    <n v="10"/>
    <n v="22.41"/>
    <s v="USA"/>
    <s v="EM from mfg, 3/21/23"/>
    <s v=" "/>
    <n v="0"/>
    <x v="3"/>
    <n v="1"/>
    <x v="1"/>
    <s v="Case only, 12 cans/case. Shelf Life: https://www.techspray.com/what-is-the-shelf-life-of-air-duster-canned-air"/>
  </r>
  <r>
    <n v="39"/>
    <d v="2023-03-01T00:00:00"/>
    <x v="4"/>
    <x v="4"/>
    <s v="https://www.techspray.com/"/>
    <s v="Techspray, Techspray Renew, Plato"/>
    <s v="cleaning solutions, conformal coatings, solder masks, and soldering tools"/>
    <s v="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
    <n v="95"/>
    <n v="14"/>
    <s v="https://www.owler.com/corp"/>
    <s v="Small"/>
    <n v="3"/>
    <x v="3"/>
    <s v="Techspray Economy Duster Economical HFC­152a (1673-10S)"/>
    <s v="https://www.techspray.com/economy-duster-4"/>
    <n v="10"/>
    <n v="8.4500000000000011"/>
    <s v="USA"/>
    <s v="EM from mfg, 3/21/23"/>
    <s v=" "/>
    <n v="0"/>
    <x v="1"/>
    <n v="1"/>
    <x v="1"/>
    <s v="Case only, 12 cans/case. Shelf Life: https://www.techspray.com/what-is-the-shelf-life-of-air-duster-canned-air"/>
  </r>
  <r>
    <n v="40"/>
    <d v="2023-03-01T00:00:00"/>
    <x v="4"/>
    <x v="4"/>
    <s v="https://www.techspray.com/"/>
    <s v="Techspray, Techspray Renew, Plato"/>
    <s v="cleaning solutions, conformal coatings, solder masks, and soldering tools"/>
    <s v="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
    <n v="95"/>
    <n v="14"/>
    <s v="https://www.owler.com/corp"/>
    <s v="Small"/>
    <n v="3"/>
    <x v="3"/>
    <s v="Techspray Vortex Duster (1697-8S)"/>
    <s v="https://www.techspray.com/vortex-duster-3"/>
    <n v="8"/>
    <n v="18.38"/>
    <s v="USA"/>
    <s v="EM from mfg, 3/21/23"/>
    <s v=" "/>
    <n v="0"/>
    <x v="2"/>
    <n v="1"/>
    <x v="1"/>
    <s v="Case only, 12 cans/case. Shelf Life: https://www.techspray.com/what-is-the-shelf-life-of-air-duster-canned-air"/>
  </r>
  <r>
    <n v="41"/>
    <d v="2023-03-01T00:00:00"/>
    <x v="4"/>
    <x v="4"/>
    <s v="https://www.techspray.com/"/>
    <s v="Techspray, Techspray Renew, Plato"/>
    <s v="cleaning solutions, conformal coatings, solder masks, and soldering tools"/>
    <s v="We formulate, blend, and package a wide variety of chemicals and assorted support products for the electronics industry, heavy industry, aviation, and plant and equipment maintenance. We also offer new technologies to improve safety for both personnel and the environment. All Techspray products are RoHS and REACH compliant and free of nPB, TCE, and Perc, which are commonly used in industrial applications."/>
    <n v="95"/>
    <n v="14"/>
    <s v="https://www.owler.com/corp"/>
    <s v="Small"/>
    <n v="3"/>
    <x v="3"/>
    <s v="Techspray Vortex Duster (1697-10S)"/>
    <s v="https://www.techspray.com/vortex-duster-3"/>
    <n v="10"/>
    <n v="19.84"/>
    <s v="USA"/>
    <s v="EM from mfg, 3/21/23"/>
    <s v=" "/>
    <n v="0"/>
    <x v="2"/>
    <n v="1"/>
    <x v="1"/>
    <s v="Case only, 12 cans/case. Shelf Life: https://www.techspray.com/what-is-the-shelf-life-of-air-duster-canned-air"/>
  </r>
  <r>
    <n v="42"/>
    <d v="2023-03-02T00:00:00"/>
    <x v="5"/>
    <x v="5"/>
    <s v="https://www.crcindustries.com/"/>
    <s v="CRC, Marykate, Sta-Lube, SmartWasher, K&amp;W, Weld-Aid"/>
    <s v="Cleaners, Degreasers and lubricants"/>
    <s v="CRC began in a Pennsylvania garage in 1958 as Corrosion Reaction Consultants with a single product: CRC Corrosion Inhibitor, a multi-purpose lubricant._x000a__x000a_Today, CRC is a global supplier of specialty products and formulations, manufacturing over 1,300 items and developing specialized formulas to meet the unique needs of the Automotive, Marine, Heavy Truck, Hardware, Electrical, Industrial and Aviation markets."/>
    <n v="331"/>
    <n v="115"/>
    <s v="https://www.datanyze.com/"/>
    <s v="Small"/>
    <n v="6"/>
    <x v="3"/>
    <s v="CRC® DUSTER™ AEROSOL DUST REMOVAL SYSTEM, 8 WT OZ"/>
    <s v="https://www.crcindustries.com/products/duster-8482-aerosol-dust-removal-system-8-wt-oz.html"/>
    <n v="8"/>
    <m/>
    <s v="USA"/>
    <s v="with Foreign and Domestic Components"/>
    <s v=" "/>
    <n v="0"/>
    <x v="2"/>
    <n v="0"/>
    <x v="3"/>
    <s v="no pricing given - click to find where to buy - shelf life is conditional warranty ref: https://www.crcindustries.com/wp-content/uploads/2016/05/datecodes-2015-12.pdf"/>
  </r>
  <r>
    <n v="43"/>
    <d v="2023-03-02T00:00:00"/>
    <x v="5"/>
    <x v="5"/>
    <s v="https://www.crcindustries.com/"/>
    <s v="CRC, Marykate, Sta-Lube, SmartWasher, K&amp;W, Weld-Aid"/>
    <s v="Cleaners, Degreasers and lubricants"/>
    <s v="CRC began in a Pennsylvania garage in 1958 as Corrosion Reaction Consultants with a single product: CRC Corrosion Inhibitor, a multi-purpose lubricant._x000a__x000a_Today, CRC is a global supplier of specialty products and formulations, manufacturing over 1,300 items and developing specialized formulas to meet the unique needs of the Automotive, Marine, Heavy Truck, Hardware, Electrical, Industrial and Aviation markets."/>
    <n v="331"/>
    <n v="115"/>
    <s v="https://www.datanyze.com/"/>
    <s v="Small"/>
    <n v="6"/>
    <x v="3"/>
    <s v="CRC® FREEZE SPRAY, 10 WT OZ"/>
    <s v="https://www.crcindustries.com/products/freeze-spray-10-wt-oz.html"/>
    <n v="10"/>
    <m/>
    <s v="USA"/>
    <s v="with Foreign and Domestic Components"/>
    <s v=" "/>
    <n v="0"/>
    <x v="2"/>
    <n v="0"/>
    <x v="3"/>
    <s v="no pricing given - click to find where to buy - shelf life is conditional warranty ref: https://www.crcindustries.com/wp-content/uploads/2016/05/datecodes-2015-12.pdf"/>
  </r>
  <r>
    <n v="44"/>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s v="http://www.perfectdata.com/products/ecoduster.html"/>
    <n v="3.5"/>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45"/>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s v="http://www.perfectdata.com/products/ecoduster.html"/>
    <n v="8"/>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46"/>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s v="http://www.perfectdata.com/products/ecoduster.html"/>
    <n v="10"/>
    <n v="17.29"/>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data sheet only - no way to purchase indicated"/>
  </r>
  <r>
    <n v="47"/>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2-Pack"/>
    <s v="http://www.perfectdata.com/products/ecoduster.html"/>
    <n v="10"/>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48"/>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s v="http://www.perfectdata.com/products/ecoduster.html"/>
    <n v="12"/>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49"/>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System"/>
    <s v="http://www.perfectdata.com/products/ecoduster.html"/>
    <n v="8"/>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50"/>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Refill - 8OZ"/>
    <s v="http://www.perfectdata.com/products/ecoduster.html"/>
    <n v="8"/>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51"/>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 Refill OS - 8OZ"/>
    <s v="http://www.perfectdata.com/products/ecoduster.html"/>
    <n v="8"/>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52"/>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II"/>
    <s v="http://www.perfectdata.com/products/ecodusterii.html"/>
    <n v="10"/>
    <n v="8.7899999999999991"/>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data sheet only - no way to purchase indicated"/>
  </r>
  <r>
    <n v="53"/>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II 2-Pack"/>
    <s v="http://www.perfectdata.com/products/ecodusterii.html"/>
    <n v="10"/>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54"/>
    <d v="2023-03-02T00:00:00"/>
    <x v="6"/>
    <x v="6"/>
    <s v="http://www.perfectdata.com/"/>
    <s v="PerfectData Perfect Duster, PDC, and Private Label supplier"/>
    <s v="spray dusters, computer cleaning &amp; care products, CD cleaning kit and specialty cleaning papers."/>
    <s v="PerfectData manufacturers and markets innovative and unique computer accessories and computer/office care &amp; cleaning products that are designed to enhance your computing experience, increase your productivity and improve your equipmentís performance."/>
    <n v="20"/>
    <n v="5.5"/>
    <s v="https://www.datanyze.com/"/>
    <s v="Small"/>
    <m/>
    <x v="1"/>
    <s v="EcoDuster™II 3-Pack"/>
    <s v="http://www.perfectdata.com/products/ecodusterii.html"/>
    <n v="10"/>
    <m/>
    <m/>
    <s v="sent email request to mfg, 3/21/23"/>
    <s v="Inhalant Abuse - Huffing_x000a_As a leading manufacturer of one of the world's most versatile aerosol products, Perfectdata recognizes that among the issues surrounding aerosol product distribution and usage is that of inhalant abuse or &quot;huffing&quot;. It is imperative that consumers of aerosol products understand the seriousness of this practice. We believe that through education we can help prevent future abuse and its devastating effects._x000a__x000a_The What is Inhalant Abuse?_x000a_Inhalant Abuse is the ddeliberate inhalation by &quot;sniffing&quot; or &quot;huffing&quot; fumes, vapors or gases from common household and commercial products for the purpose of &quot;getting high.&quot; To achieve this &quot;high,&quot; more than 1,400 household products are misused - products that are found under your sinks, in your cabinets, in your garage and throughout your house. These household products are chosen because they are inexpensive, easily accessible and legal to purchase."/>
    <n v="1"/>
    <x v="2"/>
    <n v="1"/>
    <x v="2"/>
    <s v="no pricing given, no way to purchase indicated"/>
  </r>
  <r>
    <n v="55"/>
    <d v="2023-03-02T00:00:00"/>
    <x v="7"/>
    <x v="7"/>
    <s v="https://advantus.com/"/>
    <s v="Read Right, Cleantex, 27 Businesses and Brands"/>
    <s v="office products, craft &amp; hobby products, home &amp; office organization, pool &amp; recreation products, luggage &amp; tactical"/>
    <s v="With product lines whose histories stretch all the way back to 1878, Advantus Corp. is a diverse consumer products company comprised of five operating divisions, each of which contain a family of related businesses and product lines:_x000a__x000a__x000a_Office Products_x000a_Craft &amp; Hobby Products_x000a_Home &amp; Office Organization_x000a_Pool &amp; Recreation Products_x000a_Luggage &amp; Tactical Products_x000a__x000a_Our Distribution Network_x000a__x000a_We manufacture and distribute over 5,500 consumer products in our manufacturing facilities in Florida, Virginia, Wisconsin and Asia, and over 100 manufacturing and distribution partners around the globe."/>
    <n v="225"/>
    <n v="46.1"/>
    <s v="https://www.datanyze.com/"/>
    <s v="Small"/>
    <m/>
    <x v="4"/>
    <s v="Read Right DustFree Multi-Purpose Duster"/>
    <s v="n/a"/>
    <n v="10"/>
    <m/>
    <m/>
    <s v="sent email request to mfg, 3/21/23"/>
    <s v=" "/>
    <n v="0"/>
    <x v="0"/>
    <n v="0"/>
    <x v="2"/>
    <s v="This product is not shown on the corporation's website"/>
  </r>
  <r>
    <n v="56"/>
    <d v="2023-05-03T00:00:00"/>
    <x v="7"/>
    <x v="7"/>
    <s v="https://advantus.com/"/>
    <s v="Read Right, Cleantex, 27 Businesses and Brands"/>
    <s v="office products, craft &amp; hobby products, home &amp; office organization, pool &amp; recreation products, luggage &amp; tactical"/>
    <s v="With product lines whose histories stretch all the way back to 1878, Advantus Corp. is a diverse consumer products company comprised of five operating divisions, each of which contain a family of related businesses and product lines:_x000a__x000a__x000a_Office Products_x000a_Craft &amp; Hobby Products_x000a_Home &amp; Office Organization_x000a_Pool &amp; Recreation Products_x000a_Luggage &amp; Tactical Products_x000a__x000a_Our Distribution Network_x000a__x000a_We manufacture and distribute over 5,500 consumer products in our manufacturing facilities in Florida, Virginia, Wisconsin and Asia, and over 100 manufacturing and distribution partners around the globe."/>
    <n v="225"/>
    <n v="46.1"/>
    <s v="https://www.datanyze.com/"/>
    <s v="Small"/>
    <m/>
    <x v="4"/>
    <s v="Read Right Electronics Duster"/>
    <s v="n/a"/>
    <n v="10"/>
    <m/>
    <m/>
    <m/>
    <m/>
    <n v="0"/>
    <x v="0"/>
    <n v="0"/>
    <x v="2"/>
    <s v="This product is not shown on the corporation's website"/>
  </r>
  <r>
    <n v="57"/>
    <d v="2023-05-03T00:00:00"/>
    <x v="7"/>
    <x v="7"/>
    <s v="https://advantus.com/"/>
    <s v="Read Right, Cleantex, 27 Businesses and Brands"/>
    <s v="office products, craft &amp; hobby products, home &amp; office organization, pool &amp; recreation products, luggage &amp; tactical"/>
    <s v="With product lines whose histories stretch all the way back to 1878, Advantus Corp. is a diverse consumer products company comprised of five operating divisions, each of which contain a family of related businesses and product lines:_x000a__x000a__x000a_Office Products_x000a_Craft &amp; Hobby Products_x000a_Home &amp; Office Organization_x000a_Pool &amp; Recreation Products_x000a_Luggage &amp; Tactical Products_x000a__x000a_Our Distribution Network_x000a__x000a_We manufacture and distribute over 5,500 consumer products in our manufacturing facilities in Florida, Virginia, Wisconsin and Asia, and over 100 manufacturing and distribution partners around the globe."/>
    <n v="225"/>
    <n v="46.1"/>
    <s v="https://www.datanyze.com/"/>
    <s v="Small"/>
    <m/>
    <x v="4"/>
    <s v="Read Right Nonflammable"/>
    <s v="n/a"/>
    <n v="10"/>
    <m/>
    <m/>
    <m/>
    <m/>
    <n v="0"/>
    <x v="0"/>
    <n v="0"/>
    <x v="2"/>
    <s v="This product is not shown on the corporation's website"/>
  </r>
  <r>
    <n v="58"/>
    <d v="2023-05-03T00:00:00"/>
    <x v="7"/>
    <x v="7"/>
    <s v="https://advantus.com/"/>
    <s v="Read Right, Cleantex, 27 Businesses and Brands"/>
    <s v="office products, craft &amp; hobby products, home &amp; office organization, pool &amp; recreation products, luggage &amp; tactical"/>
    <s v="With product lines whose histories stretch all the way back to 1878, Advantus Corp. is a diverse consumer products company comprised of five operating divisions, each of which contain a family of related businesses and product lines:_x000a__x000a__x000a_Office Products_x000a_Craft &amp; Hobby Products_x000a_Home &amp; Office Organization_x000a_Pool &amp; Recreation Products_x000a_Luggage &amp; Tactical Products_x000a__x000a_Our Distribution Network_x000a__x000a_We manufacture and distribute over 5,500 consumer products in our manufacturing facilities in Florida, Virginia, Wisconsin and Asia, and over 100 manufacturing and distribution partners around the globe."/>
    <n v="225"/>
    <n v="46.1"/>
    <s v="https://www.datanyze.com/"/>
    <s v="Small"/>
    <m/>
    <x v="4"/>
    <s v="Cleantex MicroDuster III"/>
    <s v="https://www.fishersci.com/shop/products/cleantex-microduster-iii/19029872"/>
    <n v="10"/>
    <m/>
    <m/>
    <m/>
    <m/>
    <n v="0"/>
    <x v="0"/>
    <n v="0"/>
    <x v="2"/>
    <s v="Product has been discontinued"/>
  </r>
  <r>
    <n v="59"/>
    <d v="2023-03-02T00:00:00"/>
    <x v="8"/>
    <x v="8"/>
    <s v="https://empack.ca/"/>
    <s v="Empack Emzone, Private Label &amp; Contract Manufacturer"/>
    <s v="aerosol, bag-on-valve (BOV), tubes and liquid filled products"/>
    <s v="Established in 1999, Empack Spraytech Inc. is a privately-owned family operated Canadian manufacturer. As an innovative, vertically integrated producer of consumer and industrial products, we produce premium quality solutions for aerosol, bag-on-valve, liquid, lotion, wipes and gel products."/>
    <n v="84"/>
    <n v="25.1"/>
    <s v="https://www.datanyze.com/"/>
    <s v="Small"/>
    <m/>
    <x v="1"/>
    <s v="Emzone Mini Air Duster 100 g 2-pack"/>
    <s v="n/a"/>
    <n v="3.5"/>
    <m/>
    <m/>
    <s v="sent email request to mfg, 3/21/23"/>
    <s v=" "/>
    <n v="0"/>
    <x v="0"/>
    <n v="0"/>
    <x v="2"/>
    <s v="No products are shown on corporation's website"/>
  </r>
  <r>
    <n v="60"/>
    <d v="2023-03-02T00:00:00"/>
    <x v="8"/>
    <x v="8"/>
    <s v="https://empack.ca/"/>
    <s v="Empack Emzone, Private Label &amp; Contract Manufacturer"/>
    <s v="aerosol, bag-on-valve (BOV), tubes and liquid filled products"/>
    <s v="Established in 1999, Empack Spraytech Inc. is a privately-owned family operated Canadian manufacturer. As an innovative, vertically integrated producer of consumer and industrial products, we produce premium quality solutions for aerosol, bag-on-valve, liquid, lotion, wipes and gel products."/>
    <n v="84"/>
    <n v="25.1"/>
    <s v="https://www.datanyze.com/"/>
    <s v="Small"/>
    <m/>
    <x v="1"/>
    <s v="Emzone Air Duster 284 g"/>
    <s v="n/a"/>
    <n v="10"/>
    <m/>
    <m/>
    <s v="sent email request to mfg, 3/21/23"/>
    <s v=" "/>
    <n v="0"/>
    <x v="0"/>
    <n v="0"/>
    <x v="2"/>
    <s v="No products are shown on corporation's website"/>
  </r>
  <r>
    <n v="61"/>
    <d v="2023-03-02T00:00:00"/>
    <x v="9"/>
    <x v="9"/>
    <s v="https://www.spraywayinc.com/"/>
    <s v="Sprayway, Terand (DISCONTINUED &amp; REPLACED BY SPRAYWAY)"/>
    <s v="glass cleaners, multi surface cleaners, automotive"/>
    <s v="Sprayway, Inc. has manufactured a complete line of industrial, automotive, screen print and janitorial products since 1947. We have been an innovative industry leader, and our Glass Cleaner is recognized as &quot;The World's Best.&quot;"/>
    <n v="112"/>
    <n v="27.4"/>
    <s v="https://www.owler.com/corp"/>
    <s v="Small"/>
    <m/>
    <x v="5"/>
    <s v="Sprayway Clean Jet 100"/>
    <s v="https://www.spraywayinc.com/content/clean-jet-100"/>
    <n v="10"/>
    <m/>
    <s v="USA"/>
    <s v="EM from mfg, 3/21/23"/>
    <s v=" Intentional misuse by concentrating and inhaling the product can be harmful_x000a_or fatal."/>
    <n v="1"/>
    <x v="2"/>
    <n v="0"/>
    <x v="4"/>
    <s v="REPLACES TERAND AIR DUSTERS, no pricing given, no way to purchase indicated - 2 year mfg warranty against defects in materials and workmanship"/>
  </r>
  <r>
    <n v="62"/>
    <d v="2023-03-02T00:00:00"/>
    <x v="10"/>
    <x v="10"/>
    <s v="https://abccompounding.com/"/>
    <s v="AERO, Co-manufacturer"/>
    <s v="janitorial/ sanitation, industrial, food service, paints and coatings, manufacturing, construction, remediation, aviation, automotive, agriculture, service industry, HVAC, printing, laundry, municipal, medical, pest control, oilfield, and other specialty ndustries"/>
    <s v="We manufacture distributor owned brands using customer supplied concentrate, customer supplied formulas, or our own formulas. We also manufacture our own national brand, AERO. Our Texas manufacturing facility has over 200 stock aerosol formulas in production and many other formulas and configurations available in our formulary."/>
    <n v="62"/>
    <n v="24.9"/>
    <s v="https://www.datanyze.com/"/>
    <s v="Small"/>
    <m/>
    <x v="5"/>
    <s v="Aero Canned Air _x000a_Air Duster with Powerful Blast"/>
    <s v="https://aero.abccompounding.com/products/aerosols/4634/"/>
    <n v="10"/>
    <m/>
    <m/>
    <s v="sent email request to mfg, 3/21/23"/>
    <s v=" "/>
    <n v="0"/>
    <x v="2"/>
    <n v="1"/>
    <x v="2"/>
    <s v="no pricing given, no way to purchase indicated"/>
  </r>
  <r>
    <n v="63"/>
    <d v="2023-03-02T00:00:00"/>
    <x v="11"/>
    <x v="11"/>
    <s v="https://www.microcare.com/"/>
    <s v="MicroCare, Sticklers, Stereze"/>
    <s v="cleaning coating, lubricating and sterilization fluids "/>
    <s v="Nobody Knows More About Critical Cleaning_x000a_The MicroCare team of applications specialists helps you get the critical cleaning answers you need at a price you can afford. Our Field Engineers and Chemists are eager to share their knowledge and to provide you with the right processes and chemistries, all while never losing sight of your costs and investments. Through on-site consultation and in-lab cleaning trials, we help you identify the best cleaning fluid for your perfectly cleaned parts."/>
    <n v="75"/>
    <n v="16.600000000000001"/>
    <s v="https://www.zoominfo.com/"/>
    <s v="Small"/>
    <m/>
    <x v="6"/>
    <s v="MicroCare General Purpose Air Dusters"/>
    <s v="https://www.microcare.com/en-US/Products/General-Purpose-Air-Dusters"/>
    <n v="10"/>
    <m/>
    <m/>
    <s v="sent email request to mfg, 3/21/23"/>
    <s v=" "/>
    <n v="0"/>
    <x v="2"/>
    <n v="1"/>
    <x v="2"/>
    <s v="no pricing given - click to find where to buy"/>
  </r>
  <r>
    <n v="64"/>
    <d v="2023-03-02T00:00:00"/>
    <x v="11"/>
    <x v="11"/>
    <s v="https://www.microcare.com/"/>
    <s v="MicroCare, Sticklers, Stereze"/>
    <s v="cleaning coating, lubricating and sterilization fluids "/>
    <s v="Nobody Knows More About Critical Cleaning_x000a_The MicroCare team of applications specialists helps you get the critical cleaning answers you need at a price you can afford. Our Field Engineers and Chemists are eager to share their knowledge and to provide you with the right processes and chemistries, all while never losing sight of your costs and investments. Through on-site consultation and in-lab cleaning trials, we help you identify the best cleaning fluid for your perfectly cleaned parts."/>
    <n v="75"/>
    <n v="16.600000000000001"/>
    <s v="https://www.zoominfo.com/"/>
    <s v="Small"/>
    <m/>
    <x v="6"/>
    <s v="MicroCare General Purpose Air Dusters"/>
    <s v="https://www.microcare.com/en-US/Products/General-Purpose-Air-Dusters"/>
    <n v="14"/>
    <m/>
    <m/>
    <s v="sent email request to mfg, 3/21/23"/>
    <s v=" "/>
    <n v="0"/>
    <x v="2"/>
    <n v="1"/>
    <x v="2"/>
    <s v="no pricing given - click to find where to buy"/>
  </r>
  <r>
    <n v="65"/>
    <d v="2023-03-02T00:00:00"/>
    <x v="11"/>
    <x v="11"/>
    <s v="https://www.microcare.com/"/>
    <s v="MicroCare, Sticklers, Stereze"/>
    <s v="cleaning coating, lubricating and sterilization fluids "/>
    <s v="Nobody Knows More About Critical Cleaning_x000a_The MicroCare team of applications specialists helps you get the critical cleaning answers you need at a price you can afford. Our Field Engineers and Chemists are eager to share their knowledge and to provide you with the right processes and chemistries, all while never losing sight of your costs and investments. Through on-site consultation and in-lab cleaning trials, we help you identify the best cleaning fluid for your perfectly cleaned parts."/>
    <n v="75"/>
    <n v="16.600000000000001"/>
    <s v="https://www.zoominfo.com/"/>
    <s v="Small"/>
    <m/>
    <x v="6"/>
    <s v="MicroCare StatZap"/>
    <s v="https://www.microcare.com/en-US/Products/General-Purpose-Air-Dusters"/>
    <n v="10"/>
    <m/>
    <m/>
    <s v="sent email request to mfg, 3/21/23"/>
    <s v=" "/>
    <n v="0"/>
    <x v="2"/>
    <n v="1"/>
    <x v="2"/>
    <s v="no pricing given - click to find where to buy"/>
  </r>
  <r>
    <n v="66"/>
    <d v="2023-03-02T00:00:00"/>
    <x v="11"/>
    <x v="11"/>
    <s v="https://www.microcare.com/"/>
    <s v="MicroCare, Sticklers, Stereze"/>
    <s v="cleaning coating, lubricating and sterilization fluids "/>
    <s v="Nobody Knows More About Critical Cleaning_x000a_The MicroCare team of applications specialists helps you get the critical cleaning answers you need at a price you can afford. Our Field Engineers and Chemists are eager to share their knowledge and to provide you with the right processes and chemistries, all while never losing sight of your costs and investments. Through on-site consultation and in-lab cleaning trials, we help you identify the best cleaning fluid for your perfectly cleaned parts."/>
    <n v="75"/>
    <n v="16.600000000000001"/>
    <s v="https://www.zoominfo.com/"/>
    <s v="Small"/>
    <m/>
    <x v="6"/>
    <s v="MicroCare StatZap"/>
    <s v="https://www.microcare.com/en-US/Products/General-Purpose-Air-Dusters"/>
    <n v="14"/>
    <m/>
    <m/>
    <s v="sent email request to mfg, 3/21/23"/>
    <s v=" "/>
    <n v="0"/>
    <x v="2"/>
    <n v="1"/>
    <x v="2"/>
    <s v="no pricing given - click to find where to buy"/>
  </r>
  <r>
    <n v="67"/>
    <d v="2023-03-02T00:00:00"/>
    <x v="11"/>
    <x v="11"/>
    <s v="https://www.microcare.com/"/>
    <s v="MicroCare, Sticklers, Stereze"/>
    <s v="cleaning coating, lubricating and sterilization fluids "/>
    <s v="Nobody Knows More About Critical Cleaning_x000a_The MicroCare team of applications specialists helps you get the critical cleaning answers you need at a price you can afford. Our Field Engineers and Chemists are eager to share their knowledge and to provide you with the right processes and chemistries, all while never losing sight of your costs and investments. Through on-site consultation and in-lab cleaning trials, we help you identify the best cleaning fluid for your perfectly cleaned parts."/>
    <n v="75"/>
    <n v="16.600000000000001"/>
    <s v="https://www.zoominfo.com/"/>
    <s v="Small"/>
    <m/>
    <x v="6"/>
    <s v="MicroCare 360"/>
    <s v="https://www.microcare.com/en-US/Products/General-Purpose-Air-Dusters"/>
    <n v="8"/>
    <m/>
    <m/>
    <s v="sent email request to mfg, 3/21/23"/>
    <s v=" "/>
    <n v="0"/>
    <x v="2"/>
    <n v="1"/>
    <x v="2"/>
    <s v="no pricing given - click to find where to buy"/>
  </r>
  <r>
    <n v="68"/>
    <d v="2023-03-02T00:00:00"/>
    <x v="12"/>
    <x v="12"/>
    <s v="https://www.idealindustries.com/"/>
    <s v="Ideal, Anderson Power, Cree Lighting, Enatel"/>
    <s v="wire connectors and professional tools, LED lighting solutions, chargers and power stations"/>
    <s v="When J. Walter Becker started this company in 1916, he based it on an unshakeable belief in ideal relationships, with his employees, his community, and of course his customers. These are relationships built on fairness, transparency, trust and fellowship._x000a__x000a_ _x000a__x000a_More than one hundred years later, IDEAL INDUSTRIES, INC. is a global enterprise with companies serving technicians and workers across a wide range of industries, from electrical to construction to aerospace to automotive. Our products have been instrumental in helping mankind reach from the South Pole to the Moon, and are paving new paths for the future. Because as J. Walter Becker taught us, when you honor relationships, success for all will follow."/>
    <n v="3000"/>
    <n v="814.7"/>
    <s v="https://www.datanyze.com/"/>
    <s v="Large"/>
    <m/>
    <x v="6"/>
    <s v="Ideal Dust and Lint Remover"/>
    <s v="https://www.idealind.com/ca/en/shop/dust-and-lint-remover.html"/>
    <n v="10"/>
    <m/>
    <s v="USA"/>
    <s v="sent email request to mfg, 3/21/23"/>
    <s v=" "/>
    <n v="0"/>
    <x v="3"/>
    <n v="0"/>
    <x v="2"/>
    <s v="no pricing given - click to find where to buy"/>
  </r>
  <r>
    <n v="69"/>
    <d v="2023-03-02T00:00:00"/>
    <x v="13"/>
    <x v="13"/>
    <s v="https://www.nteinc.com/"/>
    <s v="Chemtronics, Techspray, Vortex, NTE (private label)"/>
    <s v="Distributor of aerosol dusters. Freeze spray dusters, non-flammable dusters, economy HFC-152a based dusters, high velocity dusters &amp; air dusters are available. RoHS compliant."/>
    <s v="NTE is a Master Distributor for some of the industry's major manufacturers of electronic components and accessories._x000a__x000a_These alliances now include:_x000a__x000a_Amphenol RF /_x000a_Connex: Connectors_x000a_CML: Optoelectronic Products_x000a_Chemtronics_x000a_Kester Solder Products_x000a_Plato: Soldering Tools, Tips, &amp; Accessories_x000a_Plymouth: Vinyl &amp; Rubber_x000a_Electrical Tapes_x000a_SureHold: Glues and_x000a_Adhesives_x000a_Techspray: Chemicals"/>
    <n v="106"/>
    <n v="45.7"/>
    <s v="https://www.datanyze.com/"/>
    <s v="Small"/>
    <m/>
    <x v="7"/>
    <s v="Chemtronics, Techspray BRANDED PRODUCTS"/>
    <s v="https://www.nteinc.com/chemtronics/dusters.php"/>
    <m/>
    <m/>
    <s v="USA"/>
    <s v="EM from mfg, 3/21/23"/>
    <s v=" "/>
    <n v="0"/>
    <x v="0"/>
    <n v="0"/>
    <x v="2"/>
    <s v="see ITW Chemtronics, and Techspray Info above"/>
  </r>
  <r>
    <n v="70"/>
    <d v="2023-03-02T00:00:00"/>
    <x v="14"/>
    <x v="14"/>
    <s v="https://www.voxxaccessories.com/"/>
    <s v="RCA, TERK, AR Speakers, 808 Audio, Project Nursery"/>
    <s v="consumer electronics and accessories for home and on-the-go"/>
    <s v="VOXX Accessories is committed to promoting a powerful, diverse and growing brand portfolio, with distinctive products making them a global leader and innovator in consumer electronics and accessories for home and on-the-go, delivering solutions for over-the-air indoor/outdoor HDTV reception with America's #1 bestselling antennas from RCA and TERK, mobile device charging stations, clock radios, remote controls, HDMI cables and other A/V connectivity accessories, including, surge protection and more by RCA. Singsation is our all-in-one party systems that will keep the party going at any age and our high-end Indoor/Outdoor home and portable audio wireless Bluetooth all-weather speakers by AR Speakers and headphones by 808 Audio, Indoor/Outdoor home, and portable audio by AR Speakers. As well as leading edge earbuds, power charges and mobile phone or tablet mounts by Jensen and our exclusive partnership with Project Nursery delivering quality baby monitors, soothers, and sound machines."/>
    <n v="1082"/>
    <n v="635.9"/>
    <s v="https://www.zoominfo.com/"/>
    <s v="Medium/Large"/>
    <m/>
    <x v="7"/>
    <s v="RCA Dusting Air"/>
    <s v="https://www.rcaaudiovideo.com/care-clean/?sku=TPH303R"/>
    <n v="10"/>
    <n v="9.99"/>
    <m/>
    <s v="sent email request to mfg, 3/21/23"/>
    <s v=" "/>
    <n v="0"/>
    <x v="1"/>
    <n v="1"/>
    <x v="2"/>
    <s v=" "/>
  </r>
  <r>
    <n v="71"/>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s v="http://awdus.com/products_01_01.html"/>
    <n v="3.5"/>
    <m/>
    <s v="China"/>
    <s v="email from mfg, 3/21/23"/>
    <s v=" "/>
    <n v="0"/>
    <x v="1"/>
    <n v="0"/>
    <x v="4"/>
    <s v="no pricing given - no way to purchase indicated - cases of 6 or 12"/>
  </r>
  <r>
    <n v="72"/>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s v="http://awdus.com/products_01_01.html"/>
    <n v="8"/>
    <m/>
    <s v="China"/>
    <s v="email from mfg, 3/21/23"/>
    <s v=" "/>
    <n v="0"/>
    <x v="1"/>
    <n v="0"/>
    <x v="4"/>
    <s v="no pricing given - no way to purchase indicated - cases of 6 or 13"/>
  </r>
  <r>
    <n v="73"/>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s v="http://awdus.com/products_01_01.html"/>
    <n v="10"/>
    <m/>
    <s v="China"/>
    <s v="email from mfg, 3/21/23"/>
    <s v=" "/>
    <n v="0"/>
    <x v="1"/>
    <n v="0"/>
    <x v="4"/>
    <s v="no pricing given - no way to purchase indicated - cases of 6 or 14"/>
  </r>
  <r>
    <n v="74"/>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s v="http://awdus.com/products_01_01.html"/>
    <n v="12"/>
    <m/>
    <s v="China"/>
    <s v="email from mfg, 3/21/23"/>
    <s v=" "/>
    <n v="0"/>
    <x v="1"/>
    <n v="0"/>
    <x v="4"/>
    <s v="no pricing given - no way to purchase indicated - cases of 6 or 15"/>
  </r>
  <r>
    <n v="75"/>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2-Pack"/>
    <s v="http://awdus.com/products_01_01.html"/>
    <n v="3.5"/>
    <m/>
    <s v="China"/>
    <s v="email from mfg, 3/21/23"/>
    <s v=" "/>
    <n v="0"/>
    <x v="1"/>
    <n v="0"/>
    <x v="4"/>
    <s v="no pricing given - no way to purchase indicated - cases of 6 or 16"/>
  </r>
  <r>
    <n v="76"/>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2-Pack"/>
    <s v="http://awdus.com/products_01_01.html"/>
    <n v="8"/>
    <m/>
    <s v="China"/>
    <s v="email from mfg, 3/21/23"/>
    <s v=" "/>
    <n v="0"/>
    <x v="1"/>
    <n v="0"/>
    <x v="4"/>
    <s v="no pricing given - no way to purchase indicated - cases of 6 or 17"/>
  </r>
  <r>
    <n v="77"/>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2-Pack"/>
    <s v="http://awdus.com/products_01_01.html"/>
    <n v="10"/>
    <m/>
    <s v="China"/>
    <s v="email from mfg, 3/21/23"/>
    <s v=" "/>
    <n v="0"/>
    <x v="1"/>
    <n v="0"/>
    <x v="4"/>
    <s v="no pricing given - no way to purchase indicated - cases of 6 or 18"/>
  </r>
  <r>
    <n v="78"/>
    <d v="2023-03-02T00:00:00"/>
    <x v="15"/>
    <x v="15"/>
    <s v="http://awdus.com/"/>
    <s v="Ultra Duster"/>
    <s v="Dusters, Sprays, Office Supplies, Cleaning Gels"/>
    <s v="AW Distributing, Inc. is a global distributor of consumer products, and involes in other businesses - such as industrial businesses, chemical businesses, medical businesses and energy businesses."/>
    <n v="6"/>
    <n v="1.6"/>
    <s v="https://www.datanyze.com/"/>
    <s v="Small"/>
    <n v="7"/>
    <x v="8"/>
    <s v="AW Distributing ULTRA DUSTER 2-Pack"/>
    <s v="http://awdus.com/products_01_01.html"/>
    <n v="12"/>
    <m/>
    <s v="China"/>
    <s v="email from mfg, 3/21/23"/>
    <s v=" "/>
    <n v="0"/>
    <x v="1"/>
    <n v="0"/>
    <x v="4"/>
    <s v="no pricing given - no way to purchase indicated - cases of 6 or 19"/>
  </r>
  <r>
    <n v="79"/>
    <d v="2023-03-02T00:00:00"/>
    <x v="16"/>
    <x v="16"/>
    <s v="https://myinnovera.com/"/>
    <s v="Innovera Electronics Duster"/>
    <s v="Computer cleaning, cables, calculators, locks, storage devices, supplies, computer accessories"/>
    <s v="Over 1,000 Imaging Supplies and Workplace Technology Accessories  A complete assortment of quality imaging supplies and reliable technology accessories that provide a value alternative to equivalent products. Buy in confidence from a brand that takes responsibility for the breadth of the customer experience—from acquisition and product offer to warranty and support."/>
    <s v=" "/>
    <m/>
    <m/>
    <s v=" "/>
    <n v="5"/>
    <x v="8"/>
    <s v="Innovera Duster"/>
    <s v="n/a"/>
    <m/>
    <m/>
    <s v="China"/>
    <s v="supplied by Essendant Distributing, 3/22/23"/>
    <s v=" "/>
    <m/>
    <x v="1"/>
    <m/>
    <x v="3"/>
    <s v="No products are shown on corporation's website"/>
  </r>
  <r>
    <n v="80"/>
    <d v="2023-03-02T00:00:00"/>
    <x v="17"/>
    <x v="17"/>
    <s v="https://www.mgchemicals.com/"/>
    <s v="MG Chemicals"/>
    <s v="dusters and circuit coolers, cleaner / degreasers, flux removers, contact cleaners, protective coatings, solder, epoxies, adhesives, RTV silicones, lubricants, EMI/RFI shielding coatings, thermal management products, prototyping supplies, and more. We also distribute related non-chemical products, such as wipes, swabs, brushes, desoldering braid, and copper clad boards."/>
    <s v="Founded in 1955, M.G. Chemicals is a manufacturer and wholesaler of chemical products for the electronics industry. "/>
    <n v="71"/>
    <n v="20.2"/>
    <s v="https://www.zoominfo.com/"/>
    <s v="Small"/>
    <m/>
    <x v="9"/>
    <s v="Super Duster 134"/>
    <s v="https://www.mgchemicals.com/products/electronics-maintenance/air-dusters/electronics-duster/"/>
    <n v="10"/>
    <m/>
    <m/>
    <s v="attempted EM, seems to have been rejected, 3/21/23"/>
    <s v=" "/>
    <n v="0"/>
    <x v="2"/>
    <n v="1"/>
    <x v="0"/>
    <s v="no pricing given - click to find where to buy"/>
  </r>
  <r>
    <n v="81"/>
    <d v="2023-03-02T00:00:00"/>
    <x v="17"/>
    <x v="17"/>
    <s v="https://www.mgchemicals.com/"/>
    <s v="MG Chemicals"/>
    <s v="dusters and circuit coolers, cleaner / degreasers, flux removers, contact cleaners, protective coatings, solder, epoxies, adhesives, RTV silicones, lubricants, EMI/RFI shielding coatings, thermal management products, prototyping supplies, and more. We also distribute related non-chemical products, such as wipes, swabs, brushes, desoldering braid, and copper clad boards."/>
    <s v="Founded in 1955, M.G. Chemicals is a manufacturer and wholesaler of chemical products for the electronics industry. "/>
    <n v="71"/>
    <n v="20.2"/>
    <s v="https://www.zoominfo.com/"/>
    <s v="Small"/>
    <m/>
    <x v="9"/>
    <s v="Super Duster 134"/>
    <s v="https://www.mgchemicals.com/products/electronics-maintenance/air-dusters/electronics-duster/"/>
    <n v="16"/>
    <m/>
    <m/>
    <s v="attempted EM, seems to have been rejected, 3/21/23"/>
    <s v=" "/>
    <n v="0"/>
    <x v="2"/>
    <n v="1"/>
    <x v="0"/>
    <s v="no pricing given - click to find where to buy"/>
  </r>
  <r>
    <n v="82"/>
    <d v="2023-03-02T00:00:00"/>
    <x v="17"/>
    <x v="17"/>
    <s v="https://www.mgchemicals.com/"/>
    <s v="MG Chemicals"/>
    <s v="dusters and circuit coolers, cleaner / degreasers, flux removers, contact cleaners, protective coatings, solder, epoxies, adhesives, RTV silicones, lubricants, EMI/RFI shielding coatings, thermal management products, prototyping supplies, and more. We also distribute related non-chemical products, such as wipes, swabs, brushes, desoldering braid, and copper clad boards."/>
    <s v="Founded in 1955, M.G. Chemicals is a manufacturer and wholesaler of chemical products for the electronics industry. "/>
    <n v="71"/>
    <n v="20.2"/>
    <s v="https://www.zoominfo.com/"/>
    <s v="Small"/>
    <m/>
    <x v="9"/>
    <s v="Super Duster 152"/>
    <s v="https://www.mgchemicals.com/products/electronics-maintenance/air-dusters/air-duster-can/"/>
    <n v="10"/>
    <m/>
    <m/>
    <s v="attempted EM, seems to have been rejected, 3/21/23"/>
    <s v=" "/>
    <n v="0"/>
    <x v="1"/>
    <n v="1"/>
    <x v="0"/>
    <s v="no pricing given - click to find where to buy"/>
  </r>
  <r>
    <n v="83"/>
    <d v="2023-03-02T00:00:00"/>
    <x v="17"/>
    <x v="17"/>
    <s v="https://www.mgchemicals.com/"/>
    <s v="MG Chemicals"/>
    <s v="dusters and circuit coolers, cleaner / degreasers, flux removers, contact cleaners, protective coatings, solder, epoxies, adhesives, RTV silicones, lubricants, EMI/RFI shielding coatings, thermal management products, prototyping supplies, and more. We also distribute related non-chemical products, such as wipes, swabs, brushes, desoldering braid, and copper clad boards."/>
    <s v="Founded in 1955, M.G. Chemicals is a manufacturer and wholesaler of chemical products for the electronics industry. "/>
    <n v="71"/>
    <n v="20.2"/>
    <s v="https://www.zoominfo.com/"/>
    <s v="Small"/>
    <m/>
    <x v="9"/>
    <s v="Super Duster 152"/>
    <s v="https://www.mgchemicals.com/products/electronics-maintenance/air-dusters/air-duster-can/"/>
    <n v="14"/>
    <m/>
    <m/>
    <s v="attempted EM, seems to have been rejected, 3/21/23"/>
    <s v=" "/>
    <n v="0"/>
    <x v="1"/>
    <n v="1"/>
    <x v="0"/>
    <s v="no pricing given - click to find where to buy"/>
  </r>
  <r>
    <n v="84"/>
    <d v="2023-03-02T00:00:00"/>
    <x v="18"/>
    <x v="18"/>
    <s v="https://lhbindustries.com/"/>
    <s v="Skilcraft, contract manufacturing, filling &amp; packaging"/>
    <s v="liquid and aerosol manufacturing and packaging"/>
    <s v="Lighthouse for the Blind is a 501(c)3 non-profit organization headquartered in St. Louis, MO. Our mission is to provide employment opportunities and services to individuals who are legally blind. We operate two plants – a liquid and aerosol manufacturing plant and a packaging and kitting facility where we manufacture, fill, assemble and package over 300 commercial and government products.  Our diverse capabilities include manufacturing, contract filling, packaging, and kitting."/>
    <n v="202"/>
    <n v="27.7"/>
    <s v="https://www.zoominfo.com/"/>
    <s v="Small"/>
    <m/>
    <x v="10"/>
    <s v="Skilcraft 152A POWER DUSTER"/>
    <s v="https://store.lhbindustries.com/power-duster/152a-power-duster-0894------010?returnurl=%2fpower-duster%2f"/>
    <n v="10"/>
    <n v="3.4641666666666668"/>
    <s v="USA"/>
    <m/>
    <s v=" "/>
    <n v="0"/>
    <x v="1"/>
    <n v="0"/>
    <x v="5"/>
    <s v="case of 12, indefinite shelf life per website description"/>
  </r>
  <r>
    <n v="85"/>
    <d v="2023-03-02T00:00:00"/>
    <x v="18"/>
    <x v="18"/>
    <s v="https://lhbindustries.com/"/>
    <s v="Skilcraft, contract manufacturing, filling &amp; packaging"/>
    <s v="liquid and aerosol manufacturing and packaging"/>
    <s v="Lighthouse for the Blind is a 501(c)3 non-profit organization headquartered in St. Louis, MO. Our mission is to provide employment opportunities and services to individuals who are legally blind. We operate two plants – a liquid and aerosol manufacturing plant and a packaging and kitting facility where we manufacture, fill, assemble and package over 300 commercial and government products.  Our diverse capabilities include manufacturing, contract filling, packaging, and kitting."/>
    <n v="202"/>
    <n v="27.7"/>
    <s v="https://www.zoominfo.com/"/>
    <s v="Small"/>
    <m/>
    <x v="10"/>
    <s v="Skilcraft 152A POWER DUSTER - TWIN PACK"/>
    <s v="https://store.lhbindustries.com/power-duster/152a-power-duster-twin-pack-0894------008?returnurl=%2fpower-duster%2f"/>
    <n v="10"/>
    <n v="3.4350000000000001"/>
    <s v="USA"/>
    <m/>
    <s v=" "/>
    <n v="0"/>
    <x v="1"/>
    <n v="0"/>
    <x v="5"/>
    <s v="case with 12 units"/>
  </r>
  <r>
    <n v="86"/>
    <d v="2023-03-02T00:00:00"/>
    <x v="18"/>
    <x v="18"/>
    <s v="https://lhbindustries.com/"/>
    <s v="Skilcraft, contract manufacturing, filling &amp; packaging"/>
    <s v="liquid and aerosol manufacturing and packaging"/>
    <s v="Lighthouse for the Blind is a 501(c)3 non-profit organization headquartered in St. Louis, MO. Our mission is to provide employment opportunities and services to individuals who are legally blind. We operate two plants – a liquid and aerosol manufacturing plant and a packaging and kitting facility where we manufacture, fill, assemble and package over 300 commercial and government products.  Our diverse capabilities include manufacturing, contract filling, packaging, and kitting."/>
    <n v="202"/>
    <n v="27.7"/>
    <s v="https://www.zoominfo.com/"/>
    <s v="Small"/>
    <m/>
    <x v="10"/>
    <s v="Skilcraft 152A POWER DUSTER - TRIPLE PACK"/>
    <s v="https://store.lhbindustries.com/power-duster/152a-power-duster-triple-pack-0894------009?returnurl=%2fpower-duster%2f"/>
    <n v="10"/>
    <n v="3.42"/>
    <s v="USA"/>
    <m/>
    <s v=" "/>
    <n v="0"/>
    <x v="1"/>
    <n v="0"/>
    <x v="5"/>
    <s v="case with 12 units"/>
  </r>
  <r>
    <n v="87"/>
    <d v="2023-03-02T00:00:00"/>
    <x v="18"/>
    <x v="18"/>
    <s v="https://lhbindustries.com/"/>
    <s v="Skilcraft, contract manufacturing, filling &amp; packaging"/>
    <s v="liquid and aerosol manufacturing and packaging"/>
    <s v="Lighthouse for the Blind is a 501(c)3 non-profit organization headquartered in St. Louis, MO. Our mission is to provide employment opportunities and services to individuals who are legally blind. We operate two plants – a liquid and aerosol manufacturing plant and a packaging and kitting facility where we manufacture, fill, assemble and package over 300 commercial and government products.  Our diverse capabilities include manufacturing, contract filling, packaging, and kitting."/>
    <n v="202"/>
    <n v="27.7"/>
    <s v="https://www.zoominfo.com/"/>
    <s v="Small"/>
    <m/>
    <x v="10"/>
    <s v="Skilcraft 134A POWER DUSTER II"/>
    <s v="https://store.lhbindustries.com/power-duster/134a-power-duster-ii-0894------011?returnurl=%2fpower-duster%2f"/>
    <n v="10"/>
    <n v="6.54"/>
    <s v="USA"/>
    <m/>
    <s v=" "/>
    <n v="0"/>
    <x v="2"/>
    <n v="0"/>
    <x v="5"/>
    <s v="case of 12"/>
  </r>
  <r>
    <n v="88"/>
    <d v="2023-03-02T00:00:00"/>
    <x v="19"/>
    <x v="19"/>
    <s v="https://www.uline.com/"/>
    <s v="Uline, Multitude of industrial suppliers"/>
    <s v="shipping, packaging, and industrial supplies"/>
    <s v="Our easy-to-use, 800+ page catalog contains over 40,000 packaging, shipping, industrial and janitorial products, ready to ship today. Uline brand products combine the best quality with the best value. Our buyers search worldwide for the finest products available at competitive prices."/>
    <n v="8000"/>
    <n v="8800"/>
    <s v="https://www.zoominfo.com/"/>
    <s v="Large"/>
    <m/>
    <x v="11"/>
    <s v="Uline Air In a Can"/>
    <s v="https://www.uline.com/Product/Detail/S-6771/Electronic-Cleaners/Air-In-A-Can"/>
    <n v="12"/>
    <n v="9.5"/>
    <s v="USA"/>
    <m/>
    <s v="Does not contain bittering agent. "/>
    <n v="0"/>
    <x v="1"/>
    <n v="0"/>
    <x v="4"/>
    <s v="minimum of 2"/>
  </r>
  <r>
    <n v="89"/>
    <d v="2023-03-22T00:00:00"/>
    <x v="20"/>
    <x v="20"/>
    <s v="http://www.gcelectronics.com/"/>
    <s v="Airjet, Contract Manufacturer"/>
    <s v="Custom manufacturer chemicals, cleaners &amp; dusters including aerosol dusters. Aerosol dusters are available with 12 oz. aerosol, dusting &amp; cleaning components, flow control trigger nozzles, ozone depletion chemicals &amp; anti-static formulations. Aerosol dusters are suitable for cleaning electronic equipment, computers, keyboards, type writers, fax machines &amp; audio/video equipment. RoHS compliant."/>
    <s v="GC Electronics has been the primary supplier of electronics to the electrical and electronic industry since 1930. In 1997, GC_x000a_upgraded its technology base to include the new environmental laws. GC has come up with a starting line-up of contact cleaners to_x000a_comply with these laws; Big Bath, and Big Bath ISO. Big Bath ISO is a new contact cleaner that is non-ozone depleting and can be_x000a_sold to anyone. Plus, it contains no CFC's or HCFCS and is safe on all plastics._x000a_GC offers a complete line of chemicals for use by electronics, electrical and industrial users. In addition to offering the most up-todate_x000a_line of aerosols, GC also supplies hard-to-find non-aerosols. GC also offers a broad range of adhesives, heat sink compounds,_x000a_lubricants and conformal coatings."/>
    <n v="79"/>
    <n v="16.899999999999999"/>
    <s v="https://www.owler.com/company/gcelectronics"/>
    <s v="Small"/>
    <m/>
    <x v="12"/>
    <s v="Air Jet duster"/>
    <s v="http://www.gcelectronics.com/order/catdisplay.asp?CatID=3"/>
    <n v="12"/>
    <m/>
    <s v="USA"/>
    <m/>
    <m/>
    <n v="0"/>
    <x v="2"/>
    <n v="1"/>
    <x v="6"/>
    <s v="no pricing given - call customer service - anti-static formulation minimizes the risk of electrostatic damage to sensitive components"/>
  </r>
  <r>
    <n v="90"/>
    <d v="2023-03-22T00:00:00"/>
    <x v="21"/>
    <x v="21"/>
    <s v="https://www.stonersolutions.com/"/>
    <s v="Electro Klene, Stoner"/>
    <s v="Manufacturer of household and automotive cleaning products. Products include glass cleaners, stain removers, upholstery and carpet cleaners, waxes, degreasers, and lubricants."/>
    <s v="Pursuing a mission to help customers &quot;save time, increase productivity, and improve the quality of their work&quot;. Stoner formulates more than 300 solutions that are packaged in aerosol cans and larger bulk-liquid containers. For example, Stoner is the largest supplier of anti-stick release agents for the plastic molding industry._x000a__x000a_+ Stoner specialty lubricants are used to manufacture military fighter jet engines, submarine components, and parts for the NASA space shuttle._x000a__x000a_+ Stoner electronic cleaners help maintain telecommunications equipment, computers, office equipment, and money handling machines._x000a__x000a_Professional auto detailers, collectors, and enthusiasts use Stoner car care products to clean, shine, and protect their favorite vehicles, from Fords to Ferraris. Several of these, including a no-streak glass cleaner called Invisible Glass, have recently gained national distribution through retail auto parts stores as well as the internet._x000a__x000a_Serving more than 6,000 manufacturers, service businesses, government agencies, and universities, Stoner supplies products across the United States and internationally through distributors as well as factory-direct._x000a__x000a_All products originate from the company's world headquarters, a single location in the rolling hills of Pennsylvania's Amish country. &quot;Although we ship products worldwide, our goal is to be geographically invisible to our customers&quot;"/>
    <s v="10-49"/>
    <s v="10-25"/>
    <s v="https://www.thomasnet.com/profile/00139101/stoner-inc.html?act=M&amp;cid=139101&amp;cov=NA&amp;heading=25131525&amp;searchpos=11"/>
    <s v="Small"/>
    <m/>
    <x v="1"/>
    <s v="GUST Spray Anyway 360 Duster"/>
    <s v="https://www.criticalcleaning.com/products/product?Category=dusters&amp;Item=94201"/>
    <n v="8"/>
    <n v="13.461666666666666"/>
    <m/>
    <m/>
    <m/>
    <n v="0"/>
    <x v="2"/>
    <n v="0"/>
    <x v="0"/>
    <s v="case with 12 units"/>
  </r>
  <r>
    <n v="91"/>
    <d v="2023-04-09T00:00:00"/>
    <x v="21"/>
    <x v="21"/>
    <s v="https://www.stonersolutions.com/"/>
    <s v="Electro Klene, Stoner"/>
    <s v="Manufacturer of household and automotive cleaning products. Products include glass cleaners, stain removers, upholstery and carpet cleaners, waxes, degreasers, and lubricants."/>
    <s v="Pursuing a mission to help customers &quot;save time, increase productivity, and improve the quality of their work&quot;. Stoner formulates more than 300 solutions that are packaged in aerosol cans and larger bulk-liquid containers. For example, Stoner is the largest supplier of anti-stick release agents for the plastic molding industry._x000a__x000a_+ Stoner specialty lubricants are used to manufacture military fighter jet engines, submarine components, and parts for the NASA space shuttle._x000a__x000a_+ Stoner electronic cleaners help maintain telecommunications equipment, computers, office equipment, and money handling machines._x000a__x000a_Professional auto detailers, collectors, and enthusiasts use Stoner car care products to clean, shine, and protect their favorite vehicles, from Fords to Ferraris. Several of these, including a no-streak glass cleaner called Invisible Glass, have recently gained national distribution through retail auto parts stores as well as the internet._x000a__x000a_Serving more than 6,000 manufacturers, service businesses, government agencies, and universities, Stoner supplies products across the United States and internationally through distributors as well as factory-direct._x000a__x000a_All products originate from the company's world headquarters, a single location in the rolling hills of Pennsylvania's Amish country. &quot;Although we ship products worldwide, our goal is to be geographically invisible to our customers&quot;"/>
    <s v="10-49"/>
    <s v="10-25"/>
    <s v="https://www.thomasnet.com/profile/00139101/stoner-inc.html?act=M&amp;cid=139101&amp;cov=NA&amp;heading=25131525&amp;searchpos=11"/>
    <s v="Small"/>
    <m/>
    <x v="1"/>
    <s v="Compact Size GUST Easy Duster"/>
    <s v="https://www.criticalcleaning.com/products/product?Category=dusters&amp;Item=94202"/>
    <n v="8"/>
    <n v="5.6291666666666664"/>
    <m/>
    <m/>
    <m/>
    <n v="0"/>
    <x v="2"/>
    <n v="0"/>
    <x v="0"/>
    <s v="case with 12 units"/>
  </r>
  <r>
    <n v="92"/>
    <d v="2023-04-09T00:00:00"/>
    <x v="21"/>
    <x v="21"/>
    <s v="https://www.stonersolutions.com/"/>
    <s v="Electro Klene, Stoner"/>
    <s v="Manufacturer of household and automotive cleaning products. Products include glass cleaners, stain removers, upholstery and carpet cleaners, waxes, degreasers, and lubricants."/>
    <s v="Pursuing a mission to help customers &quot;save time, increase productivity, and improve the quality of their work&quot;. Stoner formulates more than 300 solutions that are packaged in aerosol cans and larger bulk-liquid containers. For example, Stoner is the largest supplier of anti-stick release agents for the plastic molding industry._x000a__x000a_+ Stoner specialty lubricants are used to manufacture military fighter jet engines, submarine components, and parts for the NASA space shuttle._x000a__x000a_+ Stoner electronic cleaners help maintain telecommunications equipment, computers, office equipment, and money handling machines._x000a__x000a_Professional auto detailers, collectors, and enthusiasts use Stoner car care products to clean, shine, and protect their favorite vehicles, from Fords to Ferraris. Several of these, including a no-streak glass cleaner called Invisible Glass, have recently gained national distribution through retail auto parts stores as well as the internet._x000a__x000a_Serving more than 6,000 manufacturers, service businesses, government agencies, and universities, Stoner supplies products across the United States and internationally through distributors as well as factory-direct._x000a__x000a_All products originate from the company's world headquarters, a single location in the rolling hills of Pennsylvania's Amish country. &quot;Although we ship products worldwide, our goal is to be geographically invisible to our customers&quot;"/>
    <s v="10-49"/>
    <s v="10-25"/>
    <s v="https://www.thomasnet.com/profile/00139101/stoner-inc.html?act=M&amp;cid=139101&amp;cov=NA&amp;heading=25131525&amp;searchpos=11"/>
    <s v="Small"/>
    <m/>
    <x v="1"/>
    <s v="Time Saving GUST Easy Duster"/>
    <s v="https://www.criticalcleaning.com/products/product?Category=dusters&amp;Item=94203"/>
    <n v="12"/>
    <n v="6.5625"/>
    <m/>
    <m/>
    <m/>
    <n v="0"/>
    <x v="2"/>
    <n v="0"/>
    <x v="0"/>
    <s v="case with 12 units"/>
  </r>
  <r>
    <n v="93"/>
    <d v="2023-04-09T00:00:00"/>
    <x v="21"/>
    <x v="21"/>
    <s v="https://www.stonersolutions.com/"/>
    <s v="Electro Klene, Stoner"/>
    <s v="Manufacturer of household and automotive cleaning products. Products include glass cleaners, stain removers, upholstery and carpet cleaners, waxes, degreasers, and lubricants."/>
    <s v="Pursuing a mission to help customers &quot;save time, increase productivity, and improve the quality of their work&quot;. Stoner formulates more than 300 solutions that are packaged in aerosol cans and larger bulk-liquid containers. For example, Stoner is the largest supplier of anti-stick release agents for the plastic molding industry._x000a__x000a_+ Stoner specialty lubricants are used to manufacture military fighter jet engines, submarine components, and parts for the NASA space shuttle._x000a__x000a_+ Stoner electronic cleaners help maintain telecommunications equipment, computers, office equipment, and money handling machines._x000a__x000a_Professional auto detailers, collectors, and enthusiasts use Stoner car care products to clean, shine, and protect their favorite vehicles, from Fords to Ferraris. Several of these, including a no-streak glass cleaner called Invisible Glass, have recently gained national distribution through retail auto parts stores as well as the internet._x000a__x000a_Serving more than 6,000 manufacturers, service businesses, government agencies, and universities, Stoner supplies products across the United States and internationally through distributors as well as factory-direct._x000a__x000a_All products originate from the company's world headquarters, a single location in the rolling hills of Pennsylvania's Amish country. &quot;Although we ship products worldwide, our goal is to be geographically invisible to our customers&quot;"/>
    <s v="10-49"/>
    <s v="10-25"/>
    <s v="https://www.thomasnet.com/profile/00139101/stoner-inc.html?act=M&amp;cid=139101&amp;cov=NA&amp;heading=25131525&amp;searchpos=11"/>
    <s v="Small"/>
    <m/>
    <x v="1"/>
    <s v="Compact Size GUST Premium Duster"/>
    <s v="https://www.criticalcleaning.com/products/product?Category=dusters&amp;Item=94151"/>
    <n v="10"/>
    <n v="14.358333333333334"/>
    <m/>
    <m/>
    <m/>
    <n v="0"/>
    <x v="2"/>
    <n v="0"/>
    <x v="0"/>
    <s v="case with 12 units"/>
  </r>
  <r>
    <n v="94"/>
    <d v="2023-04-09T00:00:00"/>
    <x v="21"/>
    <x v="21"/>
    <s v="https://www.stonersolutions.com/"/>
    <s v="Electro Klene, Stoner"/>
    <s v="Manufacturer of household and automotive cleaning products. Products include glass cleaners, stain removers, upholstery and carpet cleaners, waxes, degreasers, and lubricants."/>
    <s v="Pursuing a mission to help customers &quot;save time, increase productivity, and improve the quality of their work&quot;. Stoner formulates more than 300 solutions that are packaged in aerosol cans and larger bulk-liquid containers. For example, Stoner is the largest supplier of anti-stick release agents for the plastic molding industry._x000a__x000a_+ Stoner specialty lubricants are used to manufacture military fighter jet engines, submarine components, and parts for the NASA space shuttle._x000a__x000a_+ Stoner electronic cleaners help maintain telecommunications equipment, computers, office equipment, and money handling machines._x000a__x000a_Professional auto detailers, collectors, and enthusiasts use Stoner car care products to clean, shine, and protect their favorite vehicles, from Fords to Ferraris. Several of these, including a no-streak glass cleaner called Invisible Glass, have recently gained national distribution through retail auto parts stores as well as the internet._x000a__x000a_Serving more than 6,000 manufacturers, service businesses, government agencies, and universities, Stoner supplies products across the United States and internationally through distributors as well as factory-direct._x000a__x000a_All products originate from the company's world headquarters, a single location in the rolling hills of Pennsylvania's Amish country. &quot;Although we ship products worldwide, our goal is to be geographically invisible to our customers&quot;"/>
    <s v="10-49"/>
    <s v="10-25"/>
    <s v="https://www.thomasnet.com/profile/00139101/stoner-inc.html?act=M&amp;cid=139101&amp;cov=NA&amp;heading=25131525&amp;searchpos=11"/>
    <s v="Small"/>
    <m/>
    <x v="1"/>
    <s v="Tall Size GUST Premium Duster"/>
    <s v="https://www.criticalcleaning.com/products/product?Category=dusters&amp;Item=94153"/>
    <n v="15"/>
    <n v="18.791666666666668"/>
    <m/>
    <m/>
    <m/>
    <n v="0"/>
    <x v="2"/>
    <n v="0"/>
    <x v="0"/>
    <s v="case with 12 units"/>
  </r>
  <r>
    <n v="95"/>
    <d v="2023-03-24T00:00:00"/>
    <x v="22"/>
    <x v="22"/>
    <s v="https://www.amazon.com/stores/page/F267880D-1848-4503-8922-5DB3AA06CD35?ingress=2&amp;visitId=c4fbb010-07eb-464e-ae02-690df4fe14c1&amp;ref_=ast_bln"/>
    <s v="iDuster, Zinshine"/>
    <s v="aerosol dusters and glass cleaners for Cleaning Professionals"/>
    <s v="A Trusted Household Cleaning Tools Brand. Strict manufactuing process. State of the art facilities. Satisfactory pre-sale and after-sale service. MSDS, High Quality Guaranteed, ISO 9001 Certified"/>
    <s v=" "/>
    <m/>
    <m/>
    <s v=" "/>
    <m/>
    <x v="13"/>
    <s v="iDuster Compressed Air Duster"/>
    <s v="https://www.amazon.com/iDuster-Disposable-Compressed-Computer-Keyboard/dp/B0978YT2G8?ref_=ast_sto_dp&amp;th=1"/>
    <n v="10"/>
    <n v="9.99"/>
    <m/>
    <m/>
    <s v="Bitterant added to help discourage inhalant abuse."/>
    <n v="1"/>
    <x v="1"/>
    <n v="1"/>
    <x v="0"/>
    <s v="no online presence except through online retailers, eg., Amazon"/>
  </r>
  <r>
    <n v="96"/>
    <d v="2023-03-24T00:00:00"/>
    <x v="22"/>
    <x v="22"/>
    <s v="https://www.amazon.com/stores/page/F267880D-1848-4503-8922-5DB3AA06CD35?ingress=2&amp;visitId=c4fbb010-07eb-464e-ae02-690df4fe14c1&amp;ref_=ast_bln"/>
    <s v="iDuster, Zinshine"/>
    <s v="aerosol dusters and glass cleaners for Cleaning Professionals"/>
    <s v="A Trusted Household Cleaning Tools Brand. Strict manufactuing process. State of the art facilities. Satisfactory pre-sale and after-sale service. MSDS, High Quality Guaranteed, ISO 9001 Certified"/>
    <s v=" "/>
    <m/>
    <m/>
    <s v=" "/>
    <m/>
    <x v="13"/>
    <s v="iDuster Compressed Air Duster 2-Pack"/>
    <s v="https://www.amazon.com/iDuster-Compressed-Duster-Disposable-Electronics/dp/B08H7YZ1YR?ref_=ast_sto_dp&amp;th=1&amp;psc=1"/>
    <n v="10"/>
    <n v="8.9949999999999992"/>
    <m/>
    <m/>
    <s v="Bitterant added to help discourage inhalant abuse."/>
    <n v="1"/>
    <x v="1"/>
    <n v="1"/>
    <x v="0"/>
    <s v="no online presence except through online retailers, eg., Amazon"/>
  </r>
  <r>
    <n v="97"/>
    <d v="2023-03-24T00:00:00"/>
    <x v="22"/>
    <x v="22"/>
    <s v="https://www.amazon.com/stores/page/F267880D-1848-4503-8922-5DB3AA06CD35?ingress=2&amp;visitId=c4fbb010-07eb-464e-ae02-690df4fe14c1&amp;ref_=ast_bln"/>
    <s v="iDuster, Zinshine"/>
    <s v="aerosol dusters and glass cleaners for Cleaning Professionals"/>
    <s v="A Trusted Household Cleaning Tools Brand. Strict manufactuing process. State of the art facilities. Satisfactory pre-sale and after-sale service. MSDS, High Quality Guaranteed, ISO 9001 Certified"/>
    <s v=" "/>
    <m/>
    <m/>
    <s v=" "/>
    <m/>
    <x v="13"/>
    <s v="iDuster Compressed Air Duster 3-Pack"/>
    <s v="https://www.amazon.com/iDuster-Compressed-Disposable-Electronics-36-Pack/dp/B08H8C485N?ref_=ast_sto_dp"/>
    <n v="10"/>
    <n v="6.6633333333333331"/>
    <m/>
    <m/>
    <s v="Bitterant added to help discourage inhalant abuse."/>
    <n v="1"/>
    <x v="1"/>
    <n v="1"/>
    <x v="0"/>
    <s v="no online presence except through online retailers, eg., Amazon"/>
  </r>
  <r>
    <n v="98"/>
    <d v="2023-03-24T00:00:00"/>
    <x v="22"/>
    <x v="22"/>
    <s v="https://www.amazon.com/stores/page/F267880D-1848-4503-8922-5DB3AA06CD35?ingress=2&amp;visitId=c4fbb010-07eb-464e-ae02-690df4fe14c1&amp;ref_=ast_bln"/>
    <s v="iDuster, Zinshine"/>
    <s v="aerosol dusters and glass cleaners for Cleaning Professionals"/>
    <s v="A Trusted Household Cleaning Tools Brand. Strict manufactuing process. State of the art facilities. Satisfactory pre-sale and after-sale service. MSDS, High Quality Guaranteed, ISO 9001 Certified"/>
    <s v=" "/>
    <m/>
    <m/>
    <s v=" "/>
    <m/>
    <x v="13"/>
    <s v="iDuster Compressed Air Duster 4-Pack"/>
    <s v="https://www.amazon.com/iDuster-Compressed-Duster-Disposable-Electronics/dp/B08H7ZHJ1C?ref_=ast_sto_dp&amp;th=1&amp;psc=1"/>
    <n v="10"/>
    <n v="6.7474999999999996"/>
    <m/>
    <m/>
    <s v="Bitterant added to help discourage inhalant abuse."/>
    <n v="1"/>
    <x v="1"/>
    <n v="1"/>
    <x v="0"/>
    <s v="no online presence except through online retailers, eg., Amazon"/>
  </r>
  <r>
    <n v="99"/>
    <d v="2023-05-03T00:00:00"/>
    <x v="23"/>
    <x v="23"/>
    <s v="https://www.aclstaticide.com/"/>
    <s v="ACL Staticide"/>
    <s v="anti-static coatings, electrostatic discharge (ESD) shields, static control flooring, static control instruments-wearables, printed circuit board cleaners (incl., dusters), contamination control"/>
    <s v="For more than 50 years, ACL, Inc. has been a trusted supplier to electronics manufacturers worldwide. Our specialized cleaning and static control products are used in diverse industries such as automotive, avionics, medical device, plastics, and telecommunications. The name Staticide® has become synonymous with quality, reliability, and cost-effective manufacturing solutions."/>
    <n v="18"/>
    <n v="7.2"/>
    <s v="https://www.datanyze.com/"/>
    <s v=" "/>
    <m/>
    <x v="14"/>
    <s v="ACL Turbo Blast Duster"/>
    <s v="https://www.aclstaticide.com/products/acl-turbo-blast"/>
    <n v="11"/>
    <m/>
    <m/>
    <s v="not stated"/>
    <m/>
    <n v="0"/>
    <x v="3"/>
    <n v="0"/>
    <x v="0"/>
    <s v="no pricing given - request quote online after registering - case of 12 units"/>
  </r>
  <r>
    <n v="100"/>
    <d v="2023-05-03T00:00:00"/>
    <x v="24"/>
    <x v="24"/>
    <s v="https://www.aervoe.com/"/>
    <s v="Toolmates"/>
    <s v="industrial, maintenance, construction, safety, traffic control, outdoor"/>
    <s v="Aervoe serves industrial and commercial trade professionals with quality products they can trust — period. We pledge to help you maintain equipment, protect surfaces from corrosion, identify hazards, keep work spaces clean, mark underground utilities, identify trees to cut, and so much more"/>
    <n v="85"/>
    <n v="23.3"/>
    <s v="https://www.zoominfo.com/"/>
    <s v=" "/>
    <m/>
    <x v="14"/>
    <s v="Aervoe Industries ToolMates Dust Air 420"/>
    <s v="n/a"/>
    <n v="10"/>
    <m/>
    <s v="USA"/>
    <m/>
    <m/>
    <n v="1"/>
    <x v="2"/>
    <n v="1"/>
    <x v="0"/>
    <s v="for industrial use only - product is not shown on corporations website"/>
  </r>
  <r>
    <n v="101"/>
    <d v="2023-05-03T00:00:00"/>
    <x v="25"/>
    <x v="25"/>
    <s v="https://albachem.com/"/>
    <s v="AlbaChem"/>
    <s v="industrial cleaning fluids for textile and related industries, household enthusiasts"/>
    <s v="In 1898 Albatross began by selling cleaning fluid to garment manufacturers in New York City. 120 years later, we service every phase and facet of the textile and related industries throughout the world. Apparel Manufacturing, Embroidery, Upholstery, Screen Printing, Graphic Arts, HTV, DTG are but a few of the areas in which Albatross has expanded._x000a__x000a_Producing chemical products that comply with today’s demanding health, safety and environmental restrictions that are cost and production effective is our trade mark. Research and foresight, knowing what will happen from regulatory and market trend standpoints has kept Albatross at the forefront of the industries we cater to. By working with our customers in true partnership our products will continue to evolve and improve."/>
    <n v="15"/>
    <n v="12.7"/>
    <s v="https://www.buzzfile.com/"/>
    <s v=" "/>
    <m/>
    <x v="9"/>
    <s v="AlbaChem®BIG SHOT Duster Spray"/>
    <s v="https://albachem.com/categories/industries/embroidery.html?page=3"/>
    <n v="10"/>
    <m/>
    <m/>
    <m/>
    <m/>
    <n v="0"/>
    <x v="1"/>
    <n v="1"/>
    <x v="0"/>
    <s v="no pricing given - no way to purchase indicated - cases of 12"/>
  </r>
  <r>
    <n v="102"/>
    <d v="2023-05-03T00:00:00"/>
    <x v="26"/>
    <x v="26"/>
    <s v="https://digitalinnovations.com/"/>
    <s v="Digital Innovations, CleanDr, Allsop"/>
    <s v="cleaning and repair, mobile accessories, PC accessories"/>
    <s v="At Digital Innovations, we believe in breakthrough innovation and best-in-class solutions. We have a passion for creating industry-leading, affordable consumer electronics care and maintenance products and a broad range of quality computer peripherals. In September 2015, DI was acquired by Allsop, Inc, a 50 year old recognized brand in the consumer electronic and computer accessory industry. Allsop shares our spirit of innovation and desire to manufacture consumer electronics accessories that make daily life easier, more productive and more enjoyable."/>
    <n v="34"/>
    <n v="7.4"/>
    <s v="https://www.zoominfo.com/"/>
    <s v=" "/>
    <m/>
    <x v="1"/>
    <s v="CleanDr Multi-Purpose Duster"/>
    <s v="https://digitalinnovations.com/products/cleandr-multi-purpose-duster"/>
    <n v="10"/>
    <n v="17.989999999999998"/>
    <s v="USA"/>
    <m/>
    <s v="Bitterant additive to discourage inhalant abuse"/>
    <n v="1"/>
    <x v="1"/>
    <n v="0"/>
    <x v="0"/>
    <m/>
  </r>
  <r>
    <n v="103"/>
    <d v="2023-05-03T00:00:00"/>
    <x v="27"/>
    <x v="27"/>
    <s v="https://www.belart.com/"/>
    <s v="Ableware, SP Bel-Art, FTS, Genevac, Hotpack, Hull, i-Dositecno, VirTis, and Wilmad-LabGlass"/>
    <s v="labware, glassware, pharma equipment, scientific equipment, freeze drying and lyophilizers, aseptic pharma, processing equipment, fill-finish"/>
    <s v="SP Industries, Inc. (SP – Scientific Products), is a leading global provider of state-of-the-art fill-finish drug manufacturing solutions, laboratory equipment, research, pilot and production freeze dryers, laboratory supplies and specialty glassware. SP’s products support research and production across diverse end user markets including pharmaceutical, scientific, industrial, food and beverage, aeronautic, semiconductor and healthcare. Our flagship ‘SP’ brands Ableware, Bel-Art, FTS, Genevac, Hotpack, Hull, i-Dositecno, VirTis, and Wilmad-LabGlass offer best in class product solutions that make a difference in people’s lives and together represent over 500 years of experience, quality and innovation. "/>
    <n v="208"/>
    <n v="214"/>
    <s v="https://rocketreach.co/"/>
    <s v=" "/>
    <m/>
    <x v="15"/>
    <s v="BLOW-HARD O.S. EXTRA DUST REMOVER"/>
    <s v="https://www.belart.com/blow-hard-o-s-extra-dust-remover.html"/>
    <n v="10"/>
    <n v="62.9"/>
    <s v="USA"/>
    <m/>
    <m/>
    <n v="0"/>
    <x v="2"/>
    <n v="1"/>
    <x v="0"/>
    <s v="for laboratory equipment"/>
  </r>
  <r>
    <n v="104"/>
    <d v="2023-05-09T00:00:00"/>
    <x v="28"/>
    <x v="28"/>
    <s v="https://www.belkin.com/"/>
    <s v="Belkin"/>
    <s v="Accessories, chargers, docks &amp; hubs, screen protectors, audio, cables, adapters"/>
    <s v="Today is where the future becomes reality, and that’s why we believe that every “today” should be extraordinary. People-centric design and an obsession with details are at the core of what we do at Belkin. We empower people to get more life out of every single day with our extensive range of products delivering power, protection, connectivity, audio and smart home solutions. From humble beginnings in a 1980s Southern California garage to celebrating 40 years as a market leader and innovator in 2023, our ethos has always been about connection. As a diverse, global technology company, Belkin is still inspired and driven by the connection between people and technology."/>
    <n v="1300"/>
    <n v="473"/>
    <s v="https://www.buzzfile.com/"/>
    <s v=" "/>
    <m/>
    <x v="16"/>
    <s v="Belkin Blaster"/>
    <s v="https://www.walmart.com/ip/Belkin-Blaster-Cleaning-Duster-12-oz/17765287"/>
    <n v="12"/>
    <n v="13.88"/>
    <s v="USA"/>
    <m/>
    <m/>
    <n v="1"/>
    <x v="2"/>
    <n v="1"/>
    <x v="0"/>
    <s v="not listed on corporate website, listed on Amazon.com &amp; Walmart.com as NOT AVAILABLE, old pricing. Product images are dated 2005."/>
  </r>
  <r>
    <n v="105"/>
    <d v="2023-05-09T00:00:00"/>
    <x v="29"/>
    <x v="29"/>
    <s v="https://caig.com/"/>
    <s v="DeoxIT, DustAll, DustAll ECO"/>
    <s v="cleaners, lubricants, enhancers, preservatives, and accessoires for electronic, electrical, and mechanical applications"/>
    <s v=" CAIG has manufactured the highest quality electronic chemicals since 1956 for use worldwide as companies, including OEM’s, rely on CAIG’s products in their manufacturing process and service departments. _x000a_To better serve you, CAIG now has Manufacturing and Warehousing in California, Texas and Pennsylvania"/>
    <n v="12"/>
    <n v="3.9"/>
    <s v="https://www.datanyze.com/"/>
    <s v=" "/>
    <m/>
    <x v="14"/>
    <s v="DustALL, CCS-2007, 152a, 7 oz./198g"/>
    <s v="https://caig.com/product/dustall-ccs-2007-152a-7-oz-198g/"/>
    <n v="7"/>
    <n v="6.99"/>
    <m/>
    <s v="not stated"/>
    <s v="This product contains a bitterant to help discourage inhaant abuse"/>
    <n v="1"/>
    <x v="1"/>
    <n v="0"/>
    <x v="0"/>
    <m/>
  </r>
  <r>
    <n v="106"/>
    <d v="2023-05-09T00:00:00"/>
    <x v="29"/>
    <x v="29"/>
    <s v="https://caig.com/"/>
    <s v="DeoxIT, DustAll, DustAll ECO"/>
    <s v="cleaners, lubricants, enhancers, preservatives, and accessoires for electronic, electrical, and mechanical applications"/>
    <s v=" CAIG has manufactured the highest quality electronic chemicals since 1956 for use worldwide as companies, including OEM’s, rely on CAIG’s products in their manufacturing process and service departments. _x000a_To better serve you, CAIG now has Manufacturing and Warehousing in California, Texas and Pennsylvania"/>
    <n v="12"/>
    <n v="3.9"/>
    <s v="https://www.datanyze.com/"/>
    <s v=" "/>
    <m/>
    <x v="14"/>
    <s v="DustALL, CCS-2005, 152a, 4.5 oz./127g"/>
    <s v="https://caig.com/product/dustall-ccs-2005-152a-4-5-oz-127g/"/>
    <n v="4.5"/>
    <n v="5.95"/>
    <m/>
    <s v="not stated"/>
    <s v="This product contains a bitterant to help discourage inhaant abuse"/>
    <n v="1"/>
    <x v="1"/>
    <n v="0"/>
    <x v="0"/>
    <m/>
  </r>
  <r>
    <n v="107"/>
    <d v="2023-05-09T00:00:00"/>
    <x v="29"/>
    <x v="29"/>
    <s v="https://caig.com/"/>
    <s v="DeoxIT, DustAll, DustAll ECO"/>
    <s v="cleaners, lubricants, enhancers, preservatives, and accessoires for electronic, electrical, and mechanical applications"/>
    <s v=" CAIG has manufactured the highest quality electronic chemicals since 1956 for use worldwide as companies, including OEM’s, rely on CAIG’s products in their manufacturing process and service departments. _x000a_To better serve you, CAIG now has Manufacturing and Warehousing in California, Texas and Pennsylvania"/>
    <n v="12"/>
    <n v="3.9"/>
    <s v="https://www.datanyze.com/"/>
    <s v=" "/>
    <m/>
    <x v="14"/>
    <s v="CAIG LABORATORIES CCS-2000 10 OZ. 152A DUST ALL DUSTER WITH BITTERENT (50 pieces)"/>
    <s v="https://www.amazon.com/CAIG-LABORATORIES-CCS-2000-DUSTER-BITTERENT/dp/B011NLWQW4"/>
    <n v="10"/>
    <n v="8.2127999999999997"/>
    <m/>
    <s v="not stated"/>
    <s v="with bitterant"/>
    <n v="0"/>
    <x v="1"/>
    <n v="0"/>
    <x v="0"/>
    <s v="not listed on corporate website, from Amazon.com. 50 pieces minimum"/>
  </r>
  <r>
    <n v="108"/>
    <d v="2023-05-09T00:00:00"/>
    <x v="30"/>
    <x v="30"/>
    <s v="https://www.fastenal.com/"/>
    <s v="Clean Choice, Multitude of industrial suppliers"/>
    <s v="fasteners, safety, janitorial and cleaning, tools and equipment, cutting tools and metalworking, material handling, lifting and rigging; abrasives, electrical, adhesives, sealants, and tape, pneumatics, plumbing, HVAC and refirgeration, hardware and building materials, lubricants, coolants, fluids, paint and paint supplies"/>
    <s v="Fastenal is many things to many different customers, an expert consultant, a logistics company, a technology provider, and more generally a distributor of wide-ranging industrial and construction products. These aspects of service share a common foundation: great people, close to our customers._x000a__x000a_Our service model centers on approximately 3,200 in-market locations (a combination of public branches and customer-specific onsites), each providing custom inventory and a dedicated sales team to support local customers. These locations are supported by our global distribution network, a closely-aligned supplier network, robust sourcing, quality and manufacturing resources, and multiple teams of subject matter experts and support personnel – all working toward Fastenal’s common goal of Growth Through Customer Service®."/>
    <n v="22400"/>
    <n v="6010"/>
    <s v="https://www.zoominfo.com/"/>
    <s v=" "/>
    <m/>
    <x v="17"/>
    <s v="Clean Choice® Air Duster"/>
    <s v="https://www.fastenal.com/product/details/0600966"/>
    <n v="10"/>
    <n v="19.329999999999998"/>
    <s v="USA"/>
    <m/>
    <m/>
    <n v="0"/>
    <x v="1"/>
    <n v="1"/>
    <x v="0"/>
    <m/>
  </r>
  <r>
    <n v="109"/>
    <d v="2023-05-09T00:00:00"/>
    <x v="31"/>
    <x v="31"/>
    <s v="https://zep.com/"/>
    <s v="Zep"/>
    <s v="hand and skin care, transportation and auto care, air care, food &amp; beverage, drain and septic, cleaners, disinfectants, specialty, pest control, lubricants, tool &amp; equipment"/>
    <s v="Zep is more than just another cleaning company. We are a passionate group who have been perfecting cleaning formulas for over 85 years with one purpose: Make the planet cleaner, safer, and more productive. Zep products are all formulated with a dedicated R&amp;D team who knows the science of cleaning everything safely and effectively, from a small stain on a carpet to some of the toughest messes on Earth. At Zep, we care about cleaning because that is all we do. Upgrade your clean and experience the Zep difference!"/>
    <n v="2800"/>
    <n v="1300"/>
    <s v="https://www.zoominfo.com/"/>
    <s v=" "/>
    <m/>
    <x v="18"/>
    <s v="Zep Blow Off Forced Air Duster"/>
    <s v="https://zep.com/products/blow-off-486201?_pos=1&amp;_psq=zep%20blow%20off&amp;_ss=e&amp;_v=1.0"/>
    <n v="8"/>
    <n v="27.37"/>
    <m/>
    <s v="not stated"/>
    <m/>
    <n v="0"/>
    <x v="2"/>
    <n v="1"/>
    <x v="0"/>
    <s v="for industrial and business use only, prohibited in California"/>
  </r>
  <r>
    <n v="110"/>
    <d v="2023-05-09T00:00:00"/>
    <x v="32"/>
    <x v="32"/>
    <s v="https://www.fellowes.com/row/en/pages/default.aspx"/>
    <s v="Fellowes, Bankers Box, Aero Max, Optrix"/>
    <s v="business machines, workplace solutions, storage and organization"/>
    <s v="Fellowes is a global manufacturer and marketer of business machines, records storage and office accessories. All our products are designed and developed to enhance the quality, efficiency and productivity of the workplace."/>
    <n v="2750"/>
    <n v="700"/>
    <s v="https://www.zoominfo.com/"/>
    <s v=" "/>
    <m/>
    <x v="19"/>
    <s v="Fellowes Invertible Air Duster 360 degree use angle"/>
    <s v="https://www.fellowes.com/row/en/products/pages/product-details.aspx?prod=FT-9974805&amp;cat=cat=WORKSPACE-MANAGEMENT&amp;subcat=TECHNOLOGY-CLEANING&amp;tercat=PRESSURISED-DUSTERS&amp;subcat={2}&amp;tercat={3}"/>
    <n v="7"/>
    <m/>
    <s v="USA"/>
    <s v="not stated"/>
    <m/>
    <n v="0"/>
    <x v="1"/>
    <n v="1"/>
    <x v="0"/>
    <s v="ozone friendly, flammable"/>
  </r>
  <r>
    <n v="111"/>
    <d v="2023-05-09T00:00:00"/>
    <x v="32"/>
    <x v="32"/>
    <s v="https://www.fellowes.com/row/en/pages/default.aspx"/>
    <s v="Fellowes, Bankers Box, Aero Max, Optrix"/>
    <s v="business machines, workplace solutions, storage and organization"/>
    <s v="Fellowes is a global manufacturer and marketer of business machines, records storage and office accessories. All our products are designed and developed to enhance the quality, efficiency and productivity of the workplace."/>
    <n v="2750"/>
    <n v="700"/>
    <s v="https://www.zoominfo.com/"/>
    <s v=" "/>
    <m/>
    <x v="19"/>
    <s v="Fellowes Air Duster"/>
    <s v="https://www.fellowes.com/row/en/products/pages/product-details.aspx?prod=FT-9977804&amp;cat=cat=WORKSPACE-MANAGEMENT&amp;subcat=TECHNOLOGY-CLEANING&amp;tercat=PRESSURISED-DUSTERS&amp;subcat={2}&amp;tercat={3}"/>
    <n v="13"/>
    <m/>
    <s v="USA"/>
    <s v="not stated"/>
    <m/>
    <n v="0"/>
    <x v="1"/>
    <n v="1"/>
    <x v="0"/>
    <s v="ozone friendly, flammable"/>
  </r>
  <r>
    <n v="112"/>
    <d v="2023-05-09T00:00:00"/>
    <x v="33"/>
    <x v="33"/>
    <s v="https://www.hornady.com/"/>
    <s v="One Shot Gun products"/>
    <s v="ammunition, bullets, muzzleloading, reloading security"/>
    <s v="Hornady Manufacturing has gone from a start-up in a small Grand Island former auto body shop to become the largest independently owned maker of bullets, ammunition, and tools in the world. That’s quite an accomplishment. It demonstrates that a great many things have been done right throughout the company’s history. It suggests as well that the future may prove just as promising."/>
    <n v="700"/>
    <n v="270"/>
    <s v="https://www.zoominfo.com/"/>
    <s v=" "/>
    <m/>
    <x v="20"/>
    <s v="Hornady One Shot Canned Air"/>
    <s v="https://www.hornady.com/reloading/case-care/lubes-and-cleaners/one-shot-cleaners"/>
    <s v=" "/>
    <m/>
    <m/>
    <s v="not stated"/>
    <m/>
    <n v="0"/>
    <x v="0"/>
    <n v="1"/>
    <x v="0"/>
    <s v="Dusts reloading tables, removes metal shavings from your press, and aids in cleaning rifle and pistol actions. Contains no CFCs."/>
  </r>
  <r>
    <n v="113"/>
    <d v="2023-05-09T00:00:00"/>
    <x v="34"/>
    <x v="23"/>
    <s v="https://www.newark.com/"/>
    <s v="Multicomp (private label)"/>
    <s v="industrial and professional supply, electronic components"/>
    <s v="Newark is a high-service distributor of technology products, services and solutions for electronic system design, maintenance and repair."/>
    <n v="2550"/>
    <n v="1600"/>
    <s v="https://www.zoominfo.com/"/>
    <s v=" "/>
    <m/>
    <x v="21"/>
    <s v="Multicomp Air Duster Aerosol"/>
    <s v="https://www.newark.com/multicomp/spc12778/air-duster-aerosol-10oz/dp/78H4044?ICID=I-RP-STM7REC-0"/>
    <n v="10"/>
    <n v="20.62"/>
    <s v="UK"/>
    <m/>
    <m/>
    <n v="0"/>
    <x v="2"/>
    <n v="1"/>
    <x v="7"/>
    <s v="nonflammable"/>
  </r>
  <r>
    <n v="114"/>
    <d v="2023-05-09T00:00:00"/>
    <x v="35"/>
    <x v="34"/>
    <s v="http://www.natrading.com/"/>
    <s v="NA Trading and Technology"/>
    <s v="printer and copier office supplies"/>
    <s v="NA Trading and Technology is a manufacturer and distributor of OEM-compatible, high-performance parts, and supplies for today's most popular copiers and multifunctional printers"/>
    <n v="20"/>
    <n v="5.9"/>
    <s v="https://www.zoominfo.com/"/>
    <s v=" "/>
    <m/>
    <x v="22"/>
    <s v="Premium Canned Air"/>
    <s v="http://www.natrading.com/search/product?brn_brand_pk=47"/>
    <n v="10"/>
    <m/>
    <m/>
    <m/>
    <m/>
    <n v="0"/>
    <x v="0"/>
    <n v="1"/>
    <x v="0"/>
    <s v="must register to view product, case of 12 only"/>
  </r>
  <r>
    <n v="115"/>
    <d v="2023-05-09T00:00:00"/>
    <x v="36"/>
    <x v="35"/>
    <s v="https://www.noblechemical.com/"/>
    <s v="Dust-B-Gone"/>
    <s v="hospitality, restaurant, healthcare cleaning supplies"/>
    <s v="Noble Chemical brand supplies are a smart addition to any restaurant, hotel, or healthcare facility, and this handy cleaner will keep your floors looking good as new. Our selection of Noble Chemical products includes a variety of institutional and industrial supplies, like cleaning chemicals, insect control solutions, disinfectants, and other products, all of which are available at competitive prices. Plus, these chemicals come packaged in simple jugs and containers that are versatile enough for nearly any job in a business."/>
    <n v="16"/>
    <n v="5.6"/>
    <s v="https://www.datanyze.com/"/>
    <s v=" "/>
    <m/>
    <x v="23"/>
    <s v="Dust-B-Gone Compressed Air Duster"/>
    <s v="https://www.noblechemical.com/product/148DUSTBGONE/"/>
    <n v="7"/>
    <m/>
    <m/>
    <s v="not stated"/>
    <m/>
    <n v="0"/>
    <x v="5"/>
    <n v="1"/>
    <x v="0"/>
    <s v="Propane/n-Butane propellant. not sold directly, contact distributor, WebstaurantStore, The Restaurant Store"/>
  </r>
  <r>
    <n v="116"/>
    <d v="2023-05-09T00:00:00"/>
    <x v="37"/>
    <x v="36"/>
    <s v="https://www.nxttech.com/"/>
    <s v="NXT"/>
    <s v="connectiity and productivity products"/>
    <s v="Tech products to keep your teams connected and productive, wherever work takes them — to the office, airport, kitchen table or couch."/>
    <n v="30"/>
    <n v="6.4"/>
    <s v="https://www.zoominfo.com/"/>
    <s v=" "/>
    <m/>
    <x v="24"/>
    <s v="NXT Technologies™ Electronics Air Duster, 10 Oz. (NX57524)"/>
    <s v="https://www.staples.com/nxt-technologies-electronics-air-duster-10-oz-nx57524/product_24401448"/>
    <n v="10"/>
    <n v="5.69"/>
    <m/>
    <s v="not stated"/>
    <s v="Contains a bitterant to help discourage inhalant abuse."/>
    <n v="1"/>
    <x v="0"/>
    <n v="1"/>
    <x v="0"/>
    <m/>
  </r>
  <r>
    <n v="117"/>
    <d v="2023-05-09T00:00:00"/>
    <x v="38"/>
    <x v="37"/>
    <s v="https://www.questspecialty.com/index.html"/>
    <s v="Dust-B-Gone"/>
    <s v="commercial &amp; industrial cleaning, disinfecting, housekeeping"/>
    <s v="serving automotive, foodservice, janitorial, industrial, safety, restaurant, grounds maintenance industries"/>
    <n v="338"/>
    <n v="128"/>
    <s v="https://www.zoominfo.com/"/>
    <s v=" "/>
    <m/>
    <x v="23"/>
    <s v="Dust-B-Gone Compressed Air Duster"/>
    <s v="https://www.questspecialty.com/products/2500-Dust-B-Gone-Air-Duster.html"/>
    <n v="7"/>
    <m/>
    <m/>
    <s v="not stated"/>
    <m/>
    <n v="0"/>
    <x v="5"/>
    <n v="1"/>
    <x v="0"/>
    <s v="Propane/n-Butane propellant. not sold directly, contact distributor, WebstaurantStore, The Restaurant Store"/>
  </r>
  <r>
    <n v="118"/>
    <d v="2023-05-09T00:00:00"/>
    <x v="39"/>
    <x v="38"/>
    <s v="https://www.businesssourceproducts.com/"/>
    <s v="Business Source"/>
    <s v="office supplies, facilities supplies, personal protective equipment, furniture, computer accessories and peripheals, printing supplies"/>
    <s v="Office Supply Inc, a privately owned reseller of office supplies and furniture."/>
    <s v=" "/>
    <m/>
    <m/>
    <s v=" "/>
    <m/>
    <x v="25"/>
    <s v="Business Source Power Duster"/>
    <s v="https://www.businesssourceproducts.com/business-source-power-duster-moisture-free-ozone-safe-each-multi/bsn24305/product103488.html"/>
    <n v="10"/>
    <n v="7.05"/>
    <m/>
    <s v="not stated"/>
    <s v="Included bitterant discourages inhalant abuse to prevent improper use"/>
    <n v="1"/>
    <x v="0"/>
    <n v="1"/>
    <x v="0"/>
    <m/>
  </r>
  <r>
    <n v="119"/>
    <d v="2023-05-09T00:00:00"/>
    <x v="40"/>
    <x v="39"/>
    <s v="https://wechem.com/"/>
    <s v="Wechem"/>
    <s v="adhesives, sealants, aerosols, carpet care, coatings, strippers, computer care, doedorants, disinfecants, drain/sewer solvents, dust control, equipment, floor care, hand &amp; body cleansers, herbicides, housekeeping, industrial, lubricants and conditioners, pesticides, solvent cleaners, vehicle care"/>
    <s v="WECHEM, Inc. is a specialty chemical manufacturer based out of New Orleans, Louisiana. Owned by the Wisecarver family, WECHEM was started in 1972 by Earl Wisecarver, Sr. Today the company continues its family business tradition with a strong management presence from the Wisecarver family._x000a__x000a_WECHEM has distribution capabilities throughout the United States, with a strong presence in the southern region. Local sales representation can be found throughout its core markets. Additionally, WECHEM, Inc. has a growing presence in the international marketplace._x000a__x000a_Facility Capabilities_x000a__x000a_EPA Licensed Manufacturing Facility_x000a_High Capacity Blending Production of approximately 7,000 gallons per/shift_x000a_Fully Automated High-Speed Fill Line capable of 6,000 units/shift_x000a_In-house Research &amp; Development, as well as Quality Control &amp; Regulatory Departments"/>
    <n v="26"/>
    <n v="20"/>
    <s v="https://www.zoominfo.com/"/>
    <s v=" "/>
    <m/>
    <x v="26"/>
    <s v="Wechem Electronics Duster"/>
    <s v="https://wechem.com/product/blast-aerosol/"/>
    <n v="10"/>
    <m/>
    <s v="USA"/>
    <m/>
    <m/>
    <m/>
    <x v="2"/>
    <n v="0"/>
    <x v="0"/>
    <s v="nonflammable - for professional or industrial use only - must register to request a quote or sampl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1">
  <r>
    <s v="  "/>
    <s v="  "/>
    <m/>
    <m/>
    <x v="0"/>
    <x v="0"/>
    <x v="0"/>
    <m/>
    <x v="0"/>
    <x v="0"/>
    <m/>
    <m/>
    <m/>
    <m/>
    <x v="0"/>
    <m/>
    <x v="0"/>
    <x v="0"/>
    <x v="0"/>
  </r>
  <r>
    <n v="1"/>
    <n v="1"/>
    <n v="18"/>
    <d v="2023-03-09T00:00:00"/>
    <x v="1"/>
    <x v="1"/>
    <x v="1"/>
    <s v="www.AceHardware.com"/>
    <x v="1"/>
    <x v="1"/>
    <s v="USA"/>
    <s v="Falcon Safety Products, Inc. "/>
    <n v="12.99"/>
    <n v="6.4950000000000001"/>
    <x v="1"/>
    <n v="2"/>
    <x v="1"/>
    <x v="1"/>
    <x v="1"/>
  </r>
  <r>
    <n v="2"/>
    <n v="2"/>
    <n v="18"/>
    <d v="2023-03-09T00:00:00"/>
    <x v="1"/>
    <x v="1"/>
    <x v="1"/>
    <s v="www.AceHardware.com"/>
    <x v="2"/>
    <x v="2"/>
    <s v="USA"/>
    <s v="AVW Inc, dba Max Pro"/>
    <n v="9.99"/>
    <n v="9.99"/>
    <x v="2"/>
    <n v="1"/>
    <x v="2"/>
    <x v="2"/>
    <x v="1"/>
  </r>
  <r>
    <n v="3"/>
    <n v="3"/>
    <n v="18"/>
    <d v="2023-03-09T00:00:00"/>
    <x v="1"/>
    <x v="1"/>
    <x v="1"/>
    <s v="www.AceHardware.com"/>
    <x v="2"/>
    <x v="2"/>
    <s v="USA"/>
    <s v="AVW Inc, dba Max Pro"/>
    <n v="13.99"/>
    <n v="6.9950000000000001"/>
    <x v="3"/>
    <n v="2"/>
    <x v="1"/>
    <x v="1"/>
    <x v="1"/>
  </r>
  <r>
    <n v="4"/>
    <n v="4"/>
    <n v="18"/>
    <d v="2023-03-09T00:00:00"/>
    <x v="1"/>
    <x v="1"/>
    <x v="1"/>
    <s v="www.AceHardware.com"/>
    <x v="2"/>
    <x v="2"/>
    <s v="USA"/>
    <s v="AVW Inc, dba Max Pro"/>
    <n v="19.989999999999998"/>
    <n v="19.989999999999998"/>
    <x v="4"/>
    <n v="1"/>
    <x v="2"/>
    <x v="2"/>
    <x v="1"/>
  </r>
  <r>
    <n v="5"/>
    <n v="5"/>
    <s v="#"/>
    <d v="2023-04-07T00:00:00"/>
    <x v="2"/>
    <x v="1"/>
    <x v="1"/>
    <s v="www.Adorama.com"/>
    <x v="1"/>
    <x v="3"/>
    <s v="USA"/>
    <s v="Falcon Safety Products, Inc. "/>
    <n v="15.99"/>
    <n v="15.99"/>
    <x v="5"/>
    <n v="1"/>
    <x v="2"/>
    <x v="1"/>
    <x v="0"/>
  </r>
  <r>
    <n v="6"/>
    <n v="6"/>
    <n v="1"/>
    <d v="2023-03-03T00:00:00"/>
    <x v="3"/>
    <x v="1"/>
    <x v="2"/>
    <s v="www.Amazon.com"/>
    <x v="3"/>
    <x v="4"/>
    <s v=" "/>
    <m/>
    <n v="32.700000000000003"/>
    <n v="10.9"/>
    <x v="6"/>
    <n v="3"/>
    <x v="3"/>
    <x v="3"/>
    <x v="0"/>
  </r>
  <r>
    <n v="7"/>
    <n v="7"/>
    <n v="1"/>
    <d v="2023-03-03T00:00:00"/>
    <x v="3"/>
    <x v="1"/>
    <x v="2"/>
    <s v="www.Amazon.com"/>
    <x v="3"/>
    <x v="2"/>
    <s v="USA"/>
    <s v="AVW Inc, dba Max Pro"/>
    <n v="2.99"/>
    <n v="2.99"/>
    <x v="7"/>
    <n v="1"/>
    <x v="2"/>
    <x v="3"/>
    <x v="1"/>
  </r>
  <r>
    <n v="8"/>
    <n v="8"/>
    <n v="1"/>
    <d v="2023-03-03T00:00:00"/>
    <x v="3"/>
    <x v="1"/>
    <x v="2"/>
    <s v="www.Amazon.com"/>
    <x v="3"/>
    <x v="2"/>
    <s v="USA"/>
    <s v="AVW Inc, dba Max Pro"/>
    <n v="4.99"/>
    <n v="4.99"/>
    <x v="8"/>
    <n v="1"/>
    <x v="2"/>
    <x v="3"/>
    <x v="1"/>
  </r>
  <r>
    <n v="9"/>
    <n v="9"/>
    <n v="1"/>
    <d v="2023-03-03T00:00:00"/>
    <x v="3"/>
    <x v="1"/>
    <x v="2"/>
    <s v="www.Amazon.com"/>
    <x v="3"/>
    <x v="2"/>
    <s v="USA"/>
    <s v="AVW Inc, dba Max Pro"/>
    <n v="15.99"/>
    <n v="15.99"/>
    <x v="5"/>
    <n v="1"/>
    <x v="2"/>
    <x v="1"/>
    <x v="1"/>
  </r>
  <r>
    <n v="10"/>
    <n v="10"/>
    <n v="1"/>
    <d v="2023-03-03T00:00:00"/>
    <x v="3"/>
    <x v="1"/>
    <x v="2"/>
    <s v="www.Amazon.com"/>
    <x v="4"/>
    <x v="5"/>
    <s v=" "/>
    <m/>
    <n v="6.75"/>
    <n v="6.75"/>
    <x v="9"/>
    <n v="1"/>
    <x v="2"/>
    <x v="1"/>
    <x v="0"/>
  </r>
  <r>
    <n v="11"/>
    <n v="11"/>
    <n v="1"/>
    <d v="2023-03-03T00:00:00"/>
    <x v="3"/>
    <x v="1"/>
    <x v="2"/>
    <s v="www.Amazon.com"/>
    <x v="5"/>
    <x v="6"/>
    <s v="China"/>
    <s v="AW Distributing- SHANGHAI AW CUSTOM MANUFACTURING &amp; AEROSOL PROPELLANT CO., LTD."/>
    <n v="49.9"/>
    <n v="8.3166666666666664"/>
    <x v="10"/>
    <n v="6"/>
    <x v="4"/>
    <x v="1"/>
    <x v="1"/>
  </r>
  <r>
    <n v="12"/>
    <n v="12"/>
    <n v="1"/>
    <d v="2023-03-03T00:00:00"/>
    <x v="3"/>
    <x v="1"/>
    <x v="2"/>
    <s v="www.Amazon.com"/>
    <x v="5"/>
    <x v="6"/>
    <s v="China"/>
    <s v="AW Distributing- SHANGHAI AW CUSTOM MANUFACTURING &amp; AEROSOL PROPELLANT CO., LTD."/>
    <n v="39.9"/>
    <n v="9.9749999999999996"/>
    <x v="11"/>
    <n v="4"/>
    <x v="5"/>
    <x v="1"/>
    <x v="1"/>
  </r>
  <r>
    <n v="13"/>
    <n v="13"/>
    <n v="1"/>
    <d v="2023-03-03T00:00:00"/>
    <x v="3"/>
    <x v="1"/>
    <x v="2"/>
    <s v="www.Amazon.com"/>
    <x v="6"/>
    <x v="7"/>
    <s v="USA"/>
    <s v="CRC Industries Americas"/>
    <n v="96"/>
    <n v="16"/>
    <x v="12"/>
    <n v="6"/>
    <x v="4"/>
    <x v="2"/>
    <x v="0"/>
  </r>
  <r>
    <n v="14"/>
    <n v="14"/>
    <n v="1"/>
    <d v="2023-03-03T00:00:00"/>
    <x v="3"/>
    <x v="1"/>
    <x v="2"/>
    <s v="www.Amazon.com"/>
    <x v="6"/>
    <x v="7"/>
    <s v="USA"/>
    <s v="CRC Industries Americas"/>
    <s v="NA"/>
    <s v="-"/>
    <x v="13"/>
    <n v="8"/>
    <x v="2"/>
    <x v="2"/>
    <x v="0"/>
  </r>
  <r>
    <n v="15"/>
    <n v="15"/>
    <n v="1"/>
    <d v="2023-03-03T00:00:00"/>
    <x v="3"/>
    <x v="1"/>
    <x v="2"/>
    <s v="www.Amazon.com"/>
    <x v="6"/>
    <x v="7"/>
    <s v="USA"/>
    <s v="CRC Industries Americas"/>
    <n v="44"/>
    <n v="44"/>
    <x v="14"/>
    <n v="1"/>
    <x v="2"/>
    <x v="2"/>
    <x v="0"/>
  </r>
  <r>
    <n v="16"/>
    <n v="16"/>
    <n v="1"/>
    <d v="2023-03-03T00:00:00"/>
    <x v="3"/>
    <x v="1"/>
    <x v="2"/>
    <s v="www.Amazon.com"/>
    <x v="7"/>
    <x v="8"/>
    <s v=" "/>
    <s v="Empack Spraytech Inc. "/>
    <s v="NA"/>
    <s v="-"/>
    <x v="13"/>
    <n v="1"/>
    <x v="2"/>
    <x v="1"/>
    <x v="0"/>
  </r>
  <r>
    <n v="17"/>
    <n v="17"/>
    <n v="1"/>
    <d v="2023-03-03T00:00:00"/>
    <x v="3"/>
    <x v="1"/>
    <x v="2"/>
    <s v="www.Amazon.com"/>
    <x v="1"/>
    <x v="1"/>
    <s v="USA"/>
    <s v="Falcon Safety Products, Inc. "/>
    <n v="7.39"/>
    <n v="7.39"/>
    <x v="15"/>
    <n v="1"/>
    <x v="2"/>
    <x v="3"/>
    <x v="1"/>
  </r>
  <r>
    <n v="18"/>
    <n v="18"/>
    <n v="1"/>
    <d v="2023-03-03T00:00:00"/>
    <x v="3"/>
    <x v="1"/>
    <x v="2"/>
    <s v="www.Amazon.com"/>
    <x v="1"/>
    <x v="1"/>
    <s v="USA"/>
    <s v="Falcon Safety Products, Inc. "/>
    <n v="32.9"/>
    <n v="5.4833333333333334"/>
    <x v="16"/>
    <n v="6"/>
    <x v="4"/>
    <x v="1"/>
    <x v="1"/>
  </r>
  <r>
    <n v="19"/>
    <n v="19"/>
    <n v="1"/>
    <d v="2023-03-03T00:00:00"/>
    <x v="3"/>
    <x v="1"/>
    <x v="2"/>
    <s v="www.Amazon.com"/>
    <x v="1"/>
    <x v="1"/>
    <s v="USA"/>
    <s v="Falcon Safety Products, Inc. "/>
    <n v="12.52"/>
    <n v="6.26"/>
    <x v="17"/>
    <n v="2"/>
    <x v="1"/>
    <x v="1"/>
    <x v="1"/>
  </r>
  <r>
    <n v="20"/>
    <n v="20"/>
    <n v="1"/>
    <d v="2023-03-03T00:00:00"/>
    <x v="3"/>
    <x v="1"/>
    <x v="2"/>
    <s v="www.Amazon.com"/>
    <x v="1"/>
    <x v="1"/>
    <s v="USA"/>
    <s v="Falcon Safety Products, Inc. "/>
    <n v="22.78"/>
    <n v="7.5933333333333337"/>
    <x v="18"/>
    <n v="3"/>
    <x v="3"/>
    <x v="1"/>
    <x v="1"/>
  </r>
  <r>
    <n v="21"/>
    <n v="21"/>
    <n v="1"/>
    <d v="2023-03-03T00:00:00"/>
    <x v="3"/>
    <x v="1"/>
    <x v="2"/>
    <s v="www.Amazon.com"/>
    <x v="1"/>
    <x v="1"/>
    <s v="USA"/>
    <s v="Falcon Safety Products, Inc. "/>
    <n v="54.09"/>
    <n v="4.5075000000000003"/>
    <x v="19"/>
    <n v="12"/>
    <x v="6"/>
    <x v="1"/>
    <x v="1"/>
  </r>
  <r>
    <n v="22"/>
    <n v="22"/>
    <n v="1"/>
    <d v="2023-03-03T00:00:00"/>
    <x v="3"/>
    <x v="1"/>
    <x v="2"/>
    <s v="www.Amazon.com"/>
    <x v="1"/>
    <x v="1"/>
    <s v="USA"/>
    <s v="Falcon Safety Products, Inc. "/>
    <n v="12.04"/>
    <n v="6.02"/>
    <x v="20"/>
    <n v="2"/>
    <x v="1"/>
    <x v="1"/>
    <x v="1"/>
  </r>
  <r>
    <n v="23"/>
    <n v="23"/>
    <n v="1"/>
    <d v="2023-03-03T00:00:00"/>
    <x v="3"/>
    <x v="1"/>
    <x v="2"/>
    <s v="www.Amazon.com"/>
    <x v="1"/>
    <x v="1"/>
    <s v="USA"/>
    <s v="Falcon Safety Products, Inc. "/>
    <n v="42.99"/>
    <n v="7.165"/>
    <x v="21"/>
    <n v="6"/>
    <x v="4"/>
    <x v="4"/>
    <x v="1"/>
  </r>
  <r>
    <n v="24"/>
    <n v="24"/>
    <n v="1"/>
    <d v="2023-03-03T00:00:00"/>
    <x v="3"/>
    <x v="1"/>
    <x v="2"/>
    <s v="www.Amazon.com"/>
    <x v="1"/>
    <x v="1"/>
    <s v="USA"/>
    <s v="Falcon Safety Products, Inc. "/>
    <n v="26.09"/>
    <n v="8.6966666666666672"/>
    <x v="22"/>
    <n v="3"/>
    <x v="3"/>
    <x v="4"/>
    <x v="1"/>
  </r>
  <r>
    <n v="25"/>
    <n v="25"/>
    <n v="1"/>
    <d v="2023-03-03T00:00:00"/>
    <x v="3"/>
    <x v="1"/>
    <x v="2"/>
    <s v="www.Amazon.com"/>
    <x v="8"/>
    <x v="9"/>
    <s v="USA"/>
    <s v="GC Electronics, Inc."/>
    <n v="45.52"/>
    <n v="45.52"/>
    <x v="23"/>
    <n v="1"/>
    <x v="2"/>
    <x v="4"/>
    <x v="2"/>
  </r>
  <r>
    <n v="26"/>
    <n v="26"/>
    <n v="1"/>
    <d v="2023-03-03T00:00:00"/>
    <x v="3"/>
    <x v="1"/>
    <x v="2"/>
    <s v="www.Amazon.com"/>
    <x v="9"/>
    <x v="10"/>
    <s v=" "/>
    <s v="iDuster Cleaner Company"/>
    <n v="26.99"/>
    <n v="6.7474999999999996"/>
    <x v="24"/>
    <n v="4"/>
    <x v="5"/>
    <x v="1"/>
    <x v="1"/>
  </r>
  <r>
    <n v="27"/>
    <n v="27"/>
    <n v="1"/>
    <d v="2023-03-03T00:00:00"/>
    <x v="3"/>
    <x v="1"/>
    <x v="2"/>
    <s v="www.Amazon.com"/>
    <x v="9"/>
    <x v="10"/>
    <s v=" "/>
    <s v="iDuster Cleaner Company"/>
    <n v="17.989999999999998"/>
    <n v="8.9949999999999992"/>
    <x v="25"/>
    <n v="2"/>
    <x v="1"/>
    <x v="1"/>
    <x v="1"/>
  </r>
  <r>
    <n v="28"/>
    <n v="28"/>
    <n v="1"/>
    <d v="2023-03-03T00:00:00"/>
    <x v="3"/>
    <x v="1"/>
    <x v="2"/>
    <s v="www.Amazon.com"/>
    <x v="9"/>
    <x v="10"/>
    <s v=" "/>
    <s v="iDuster Cleaner Company"/>
    <n v="17.89"/>
    <n v="8.9450000000000003"/>
    <x v="26"/>
    <n v="2"/>
    <x v="1"/>
    <x v="1"/>
    <x v="1"/>
  </r>
  <r>
    <n v="29"/>
    <n v="29"/>
    <n v="1"/>
    <d v="2023-03-03T00:00:00"/>
    <x v="3"/>
    <x v="1"/>
    <x v="2"/>
    <s v="www.Amazon.com"/>
    <x v="10"/>
    <x v="11"/>
    <s v="China"/>
    <s v="AW Distributing- SHANGHAI AW CUSTOM MANUFACTURING &amp; AEROSOL PROPELLANT CO., LTD."/>
    <n v="16.16"/>
    <n v="8.08"/>
    <x v="27"/>
    <n v="2"/>
    <x v="1"/>
    <x v="1"/>
    <x v="1"/>
  </r>
  <r>
    <n v="30"/>
    <n v="30"/>
    <n v="1"/>
    <d v="2023-03-03T00:00:00"/>
    <x v="3"/>
    <x v="1"/>
    <x v="2"/>
    <s v="www.Amazon.com"/>
    <x v="10"/>
    <x v="11"/>
    <s v="China"/>
    <s v="AW Distributing- SHANGHAI AW CUSTOM MANUFACTURING &amp; AEROSOL PROPELLANT CO., LTD."/>
    <n v="37.200000000000003"/>
    <n v="6.2"/>
    <x v="28"/>
    <n v="6"/>
    <x v="4"/>
    <x v="1"/>
    <x v="1"/>
  </r>
  <r>
    <n v="31"/>
    <n v="31"/>
    <n v="1"/>
    <d v="2023-03-03T00:00:00"/>
    <x v="3"/>
    <x v="1"/>
    <x v="2"/>
    <s v="www.Amazon.com"/>
    <x v="10"/>
    <x v="11"/>
    <s v="China"/>
    <s v="AW Distributing- SHANGHAI AW CUSTOM MANUFACTURING &amp; AEROSOL PROPELLANT CO., LTD."/>
    <n v="10.8"/>
    <n v="10.8"/>
    <x v="29"/>
    <n v="1"/>
    <x v="2"/>
    <x v="1"/>
    <x v="1"/>
  </r>
  <r>
    <n v="32"/>
    <n v="32"/>
    <n v="1"/>
    <d v="2023-03-03T00:00:00"/>
    <x v="3"/>
    <x v="1"/>
    <x v="2"/>
    <s v="www.Amazon.com"/>
    <x v="10"/>
    <x v="11"/>
    <s v="China"/>
    <s v="AW Distributing- SHANGHAI AW CUSTOM MANUFACTURING &amp; AEROSOL PROPELLANT CO., LTD."/>
    <n v="16.16"/>
    <n v="8.08"/>
    <x v="27"/>
    <n v="2"/>
    <x v="1"/>
    <x v="1"/>
    <x v="1"/>
  </r>
  <r>
    <n v="33"/>
    <n v="33"/>
    <n v="1"/>
    <d v="2023-03-03T00:00:00"/>
    <x v="3"/>
    <x v="1"/>
    <x v="2"/>
    <s v="www.Amazon.com"/>
    <x v="11"/>
    <x v="12"/>
    <s v="USA"/>
    <s v="ITW Contamination Control Electronics"/>
    <n v="13.13"/>
    <n v="13.13"/>
    <x v="30"/>
    <n v="1"/>
    <x v="2"/>
    <x v="1"/>
    <x v="1"/>
  </r>
  <r>
    <n v="34"/>
    <n v="34"/>
    <n v="1"/>
    <d v="2023-03-03T00:00:00"/>
    <x v="3"/>
    <x v="1"/>
    <x v="2"/>
    <s v="www.Amazon.com"/>
    <x v="11"/>
    <x v="13"/>
    <s v="USA"/>
    <s v="ITW Contamination Control Electronics"/>
    <n v="28.4"/>
    <n v="28.4"/>
    <x v="31"/>
    <n v="1"/>
    <x v="2"/>
    <x v="1"/>
    <x v="2"/>
  </r>
  <r>
    <n v="35"/>
    <n v="35"/>
    <n v="1"/>
    <d v="2023-03-03T00:00:00"/>
    <x v="3"/>
    <x v="1"/>
    <x v="2"/>
    <s v="www.Amazon.com"/>
    <x v="11"/>
    <x v="14"/>
    <s v="USA"/>
    <s v="ITW Contamination Control Electronics"/>
    <n v="34.65"/>
    <n v="34.65"/>
    <x v="32"/>
    <n v="1"/>
    <x v="2"/>
    <x v="2"/>
    <x v="2"/>
  </r>
  <r>
    <n v="36"/>
    <n v="36"/>
    <n v="1"/>
    <d v="2023-03-03T00:00:00"/>
    <x v="3"/>
    <x v="1"/>
    <x v="2"/>
    <s v="www.Amazon.com"/>
    <x v="11"/>
    <x v="15"/>
    <s v="USA"/>
    <s v="ITW Contamination Control Electronics"/>
    <n v="22.97"/>
    <n v="22.97"/>
    <x v="33"/>
    <n v="1"/>
    <x v="2"/>
    <x v="1"/>
    <x v="2"/>
  </r>
  <r>
    <n v="37"/>
    <n v="37"/>
    <n v="1"/>
    <d v="2023-03-03T00:00:00"/>
    <x v="3"/>
    <x v="1"/>
    <x v="2"/>
    <s v="www.Amazon.com"/>
    <x v="11"/>
    <x v="15"/>
    <s v="USA"/>
    <s v="ITW Contamination Control Electronics"/>
    <n v="39.630000000000003"/>
    <n v="39.630000000000003"/>
    <x v="34"/>
    <n v="1"/>
    <x v="2"/>
    <x v="5"/>
    <x v="2"/>
  </r>
  <r>
    <n v="38"/>
    <n v="38"/>
    <n v="1"/>
    <d v="2023-03-03T00:00:00"/>
    <x v="3"/>
    <x v="1"/>
    <x v="2"/>
    <s v="www.Amazon.com"/>
    <x v="11"/>
    <x v="16"/>
    <s v="USA"/>
    <s v="ITW Contamination Control Electronics"/>
    <n v="54.4"/>
    <n v="10.879999999999999"/>
    <x v="35"/>
    <n v="5"/>
    <x v="7"/>
    <x v="1"/>
    <x v="1"/>
  </r>
  <r>
    <n v="39"/>
    <n v="39"/>
    <n v="1"/>
    <d v="2023-03-03T00:00:00"/>
    <x v="3"/>
    <x v="1"/>
    <x v="2"/>
    <s v="www.Amazon.com"/>
    <x v="11"/>
    <x v="17"/>
    <s v="USA"/>
    <s v="ITW Contamination Control Electronics"/>
    <s v="NA"/>
    <s v="-"/>
    <x v="13"/>
    <n v="1"/>
    <x v="2"/>
    <x v="2"/>
    <x v="2"/>
  </r>
  <r>
    <n v="40"/>
    <n v="40"/>
    <n v="1"/>
    <d v="2023-03-03T00:00:00"/>
    <x v="3"/>
    <x v="1"/>
    <x v="2"/>
    <s v="www.Amazon.com"/>
    <x v="2"/>
    <x v="2"/>
    <s v="USA"/>
    <s v="AVW Inc, dba Max Pro"/>
    <n v="96.05"/>
    <n v="8.0041666666666664"/>
    <x v="36"/>
    <n v="12"/>
    <x v="6"/>
    <x v="1"/>
    <x v="1"/>
  </r>
  <r>
    <n v="41"/>
    <n v="41"/>
    <n v="1"/>
    <d v="2023-03-03T00:00:00"/>
    <x v="3"/>
    <x v="1"/>
    <x v="2"/>
    <s v="www.Amazon.com"/>
    <x v="12"/>
    <x v="18"/>
    <s v="USA"/>
    <s v="Falcon Safety Products"/>
    <n v="13.98"/>
    <n v="13.98"/>
    <x v="37"/>
    <n v="1"/>
    <x v="2"/>
    <x v="1"/>
    <x v="2"/>
  </r>
  <r>
    <n v="42"/>
    <n v="42"/>
    <n v="1"/>
    <d v="2023-03-03T00:00:00"/>
    <x v="3"/>
    <x v="1"/>
    <x v="2"/>
    <s v="www.Amazon.com"/>
    <x v="13"/>
    <x v="19"/>
    <s v=" "/>
    <m/>
    <n v="30.29"/>
    <n v="30.29"/>
    <x v="38"/>
    <n v="1"/>
    <x v="2"/>
    <x v="6"/>
    <x v="2"/>
  </r>
  <r>
    <n v="43"/>
    <n v="43"/>
    <n v="1"/>
    <d v="2023-03-03T00:00:00"/>
    <x v="3"/>
    <x v="1"/>
    <x v="2"/>
    <s v="www.Amazon.com"/>
    <x v="14"/>
    <x v="20"/>
    <s v=" "/>
    <m/>
    <n v="28.28"/>
    <n v="28.28"/>
    <x v="39"/>
    <n v="1"/>
    <x v="2"/>
    <x v="1"/>
    <x v="0"/>
  </r>
  <r>
    <n v="44"/>
    <n v="44"/>
    <n v="1"/>
    <d v="2023-03-03T00:00:00"/>
    <x v="3"/>
    <x v="1"/>
    <x v="2"/>
    <s v="www.Amazon.com"/>
    <x v="15"/>
    <x v="21"/>
    <s v=" "/>
    <s v="MyOfficeInnovations.com"/>
    <n v="18.059999999999999"/>
    <n v="4.5149999999999997"/>
    <x v="40"/>
    <n v="4"/>
    <x v="5"/>
    <x v="1"/>
    <x v="0"/>
  </r>
  <r>
    <n v="45"/>
    <n v="45"/>
    <n v="1"/>
    <d v="2023-03-03T00:00:00"/>
    <x v="3"/>
    <x v="1"/>
    <x v="2"/>
    <s v="www.Amazon.com"/>
    <x v="16"/>
    <x v="22"/>
    <s v="USA"/>
    <s v="Norazza, Inc."/>
    <n v="12.82"/>
    <n v="12.82"/>
    <x v="41"/>
    <n v="1"/>
    <x v="2"/>
    <x v="1"/>
    <x v="1"/>
  </r>
  <r>
    <n v="46"/>
    <n v="46"/>
    <n v="1"/>
    <d v="2023-03-03T00:00:00"/>
    <x v="3"/>
    <x v="1"/>
    <x v="2"/>
    <s v="www.Amazon.com"/>
    <x v="16"/>
    <x v="22"/>
    <s v="USA"/>
    <s v="Norazza, Inc."/>
    <n v="17.47"/>
    <n v="8.7349999999999994"/>
    <x v="42"/>
    <n v="2"/>
    <x v="1"/>
    <x v="1"/>
    <x v="1"/>
  </r>
  <r>
    <n v="47"/>
    <n v="47"/>
    <n v="1"/>
    <d v="2023-03-03T00:00:00"/>
    <x v="3"/>
    <x v="1"/>
    <x v="2"/>
    <s v="www.Amazon.com"/>
    <x v="17"/>
    <x v="23"/>
    <s v=" "/>
    <s v="Office Depot OfficeMax, Inc."/>
    <n v="48.41"/>
    <n v="4.0341666666666667"/>
    <x v="43"/>
    <n v="12"/>
    <x v="6"/>
    <x v="1"/>
    <x v="0"/>
  </r>
  <r>
    <n v="48"/>
    <n v="48"/>
    <n v="1"/>
    <d v="2023-03-03T00:00:00"/>
    <x v="3"/>
    <x v="1"/>
    <x v="2"/>
    <s v="www.Amazon.com"/>
    <x v="17"/>
    <x v="23"/>
    <s v=" "/>
    <s v="Office Depot OfficeMax, Inc."/>
    <n v="20.89"/>
    <n v="6.9633333333333338"/>
    <x v="44"/>
    <n v="3"/>
    <x v="3"/>
    <x v="1"/>
    <x v="0"/>
  </r>
  <r>
    <n v="49"/>
    <n v="49"/>
    <n v="1"/>
    <d v="2023-03-03T00:00:00"/>
    <x v="3"/>
    <x v="1"/>
    <x v="2"/>
    <s v="www.Amazon.com"/>
    <x v="18"/>
    <x v="24"/>
    <s v=" "/>
    <m/>
    <n v="53.92"/>
    <n v="8.9866666666666664"/>
    <x v="45"/>
    <n v="6"/>
    <x v="4"/>
    <x v="1"/>
    <x v="0"/>
  </r>
  <r>
    <n v="50"/>
    <n v="50"/>
    <n v="1"/>
    <d v="2023-03-03T00:00:00"/>
    <x v="3"/>
    <x v="1"/>
    <x v="2"/>
    <s v="www.Amazon.com"/>
    <x v="19"/>
    <x v="25"/>
    <s v=" "/>
    <s v="Stoner, Inc."/>
    <n v="17.5"/>
    <n v="17.5"/>
    <x v="46"/>
    <n v="1"/>
    <x v="2"/>
    <x v="4"/>
    <x v="2"/>
  </r>
  <r>
    <n v="51"/>
    <n v="51"/>
    <n v="42"/>
    <d v="2023-03-16T00:00:00"/>
    <x v="4"/>
    <x v="1"/>
    <x v="1"/>
    <s v="www.BedBathandBeyond.com"/>
    <x v="0"/>
    <x v="26"/>
    <s v=" "/>
    <m/>
    <m/>
    <s v="-"/>
    <x v="13"/>
    <m/>
    <x v="8"/>
    <x v="0"/>
    <x v="0"/>
  </r>
  <r>
    <n v="52"/>
    <n v="52"/>
    <n v="23"/>
    <d v="2023-04-07T00:00:00"/>
    <x v="5"/>
    <x v="1"/>
    <x v="1"/>
    <s v="www.BestBuy.com"/>
    <x v="1"/>
    <x v="3"/>
    <s v="USA"/>
    <s v="Falcon Safety Products, Inc. "/>
    <n v="2.99"/>
    <n v="2.99"/>
    <x v="47"/>
    <n v="1"/>
    <x v="2"/>
    <x v="1"/>
    <x v="0"/>
  </r>
  <r>
    <n v="53"/>
    <n v="53"/>
    <n v="23"/>
    <d v="2023-03-06T00:00:00"/>
    <x v="5"/>
    <x v="1"/>
    <x v="1"/>
    <s v="www.BestBuy.com"/>
    <x v="20"/>
    <x v="27"/>
    <s v=" "/>
    <m/>
    <n v="14.99"/>
    <n v="7.4950000000000001"/>
    <x v="48"/>
    <n v="2"/>
    <x v="1"/>
    <x v="2"/>
    <x v="0"/>
  </r>
  <r>
    <n v="54"/>
    <n v="54"/>
    <n v="23"/>
    <d v="2023-03-06T00:00:00"/>
    <x v="5"/>
    <x v="1"/>
    <x v="1"/>
    <s v="www.BestBuy.com"/>
    <x v="16"/>
    <x v="22"/>
    <s v="USA"/>
    <s v="Norazza, Inc."/>
    <n v="17.989999999999998"/>
    <n v="8.9949999999999992"/>
    <x v="25"/>
    <n v="2"/>
    <x v="1"/>
    <x v="1"/>
    <x v="1"/>
  </r>
  <r>
    <n v="55"/>
    <n v="55"/>
    <n v="16"/>
    <d v="2023-03-16T00:00:00"/>
    <x v="6"/>
    <x v="1"/>
    <x v="1"/>
    <s v="www.BigLots.com"/>
    <x v="21"/>
    <x v="28"/>
    <s v=" "/>
    <s v="Big Lots"/>
    <n v="14.99"/>
    <n v="4.996666666666667"/>
    <x v="49"/>
    <n v="3"/>
    <x v="3"/>
    <x v="1"/>
    <x v="0"/>
  </r>
  <r>
    <n v="56"/>
    <n v="56"/>
    <n v="16"/>
    <d v="2023-03-16T00:00:00"/>
    <x v="6"/>
    <x v="1"/>
    <x v="1"/>
    <s v="www.BigLots.com"/>
    <x v="21"/>
    <x v="28"/>
    <s v=" "/>
    <s v="Big Lots"/>
    <n v="5.99"/>
    <n v="5.99"/>
    <x v="50"/>
    <n v="1"/>
    <x v="2"/>
    <x v="1"/>
    <x v="0"/>
  </r>
  <r>
    <n v="57"/>
    <n v="57"/>
    <n v="25"/>
    <d v="2023-03-09T00:00:00"/>
    <x v="7"/>
    <x v="1"/>
    <x v="1"/>
    <s v="www.BJs.com"/>
    <x v="1"/>
    <x v="1"/>
    <s v="USA"/>
    <s v="Falcon Safety Products, Inc. "/>
    <n v="14.99"/>
    <n v="3.7475000000000001"/>
    <x v="51"/>
    <n v="4"/>
    <x v="5"/>
    <x v="1"/>
    <x v="1"/>
  </r>
  <r>
    <n v="58"/>
    <n v="58"/>
    <n v="25"/>
    <d v="2023-03-09T00:00:00"/>
    <x v="7"/>
    <x v="1"/>
    <x v="1"/>
    <s v="www.BJs.com"/>
    <x v="1"/>
    <x v="1"/>
    <s v="USA"/>
    <s v="Falcon Safety Products, Inc. "/>
    <n v="19.98"/>
    <n v="1.665"/>
    <x v="52"/>
    <n v="12"/>
    <x v="6"/>
    <x v="1"/>
    <x v="1"/>
  </r>
  <r>
    <n v="59"/>
    <n v="59"/>
    <n v="45"/>
    <d v="2023-03-07T00:00:00"/>
    <x v="8"/>
    <x v="1"/>
    <x v="1"/>
    <s v="www.Cabelas.com/ www.BassPro.com"/>
    <x v="0"/>
    <x v="26"/>
    <s v=" "/>
    <m/>
    <m/>
    <s v="-"/>
    <x v="13"/>
    <m/>
    <x v="0"/>
    <x v="0"/>
    <x v="0"/>
  </r>
  <r>
    <n v="60"/>
    <n v="60"/>
    <n v="35"/>
    <d v="2023-03-16T00:00:00"/>
    <x v="9"/>
    <x v="1"/>
    <x v="1"/>
    <s v="www.Costco.com"/>
    <x v="0"/>
    <x v="26"/>
    <s v=" "/>
    <m/>
    <m/>
    <s v="-"/>
    <x v="13"/>
    <m/>
    <x v="8"/>
    <x v="0"/>
    <x v="0"/>
  </r>
  <r>
    <n v="61"/>
    <n v="61"/>
    <n v="31"/>
    <d v="2023-03-16T00:00:00"/>
    <x v="10"/>
    <x v="1"/>
    <x v="1"/>
    <s v="www.CVS.com"/>
    <x v="1"/>
    <x v="1"/>
    <s v="USA"/>
    <s v="Falcon Safety Products, Inc. "/>
    <n v="9.7899999999999991"/>
    <n v="9.7899999999999991"/>
    <x v="53"/>
    <n v="1"/>
    <x v="2"/>
    <x v="7"/>
    <x v="1"/>
  </r>
  <r>
    <n v="62"/>
    <n v="62"/>
    <n v="46"/>
    <d v="2023-03-08T00:00:00"/>
    <x v="11"/>
    <x v="1"/>
    <x v="1"/>
    <s v="www.DicksSportingGoods.com"/>
    <x v="0"/>
    <x v="26"/>
    <s v=" "/>
    <m/>
    <m/>
    <s v="-"/>
    <x v="13"/>
    <m/>
    <x v="0"/>
    <x v="0"/>
    <x v="0"/>
  </r>
  <r>
    <n v="63"/>
    <n v="63"/>
    <n v="40"/>
    <d v="2023-03-16T00:00:00"/>
    <x v="12"/>
    <x v="1"/>
    <x v="1"/>
    <s v="www.DollarGeneral.com"/>
    <x v="0"/>
    <x v="26"/>
    <s v=" "/>
    <m/>
    <m/>
    <s v="-"/>
    <x v="13"/>
    <m/>
    <x v="8"/>
    <x v="0"/>
    <x v="0"/>
  </r>
  <r>
    <n v="64"/>
    <n v="64"/>
    <n v="44"/>
    <d v="2023-03-16T00:00:00"/>
    <x v="13"/>
    <x v="1"/>
    <x v="1"/>
    <s v="www.DollarTree.com"/>
    <x v="0"/>
    <x v="26"/>
    <s v=" "/>
    <m/>
    <m/>
    <s v="-"/>
    <x v="13"/>
    <m/>
    <x v="8"/>
    <x v="0"/>
    <x v="0"/>
  </r>
  <r>
    <n v="65"/>
    <n v="65"/>
    <n v="36"/>
    <d v="2023-03-08T00:00:00"/>
    <x v="14"/>
    <x v="1"/>
    <x v="1"/>
    <s v="www.FredMeyer.com"/>
    <x v="22"/>
    <x v="29"/>
    <s v=" "/>
    <m/>
    <n v="16.989999999999998"/>
    <n v="8.4949999999999992"/>
    <x v="54"/>
    <n v="2"/>
    <x v="1"/>
    <x v="1"/>
    <x v="0"/>
  </r>
  <r>
    <n v="66"/>
    <n v="66"/>
    <n v="5"/>
    <d v="2023-03-08T00:00:00"/>
    <x v="15"/>
    <x v="1"/>
    <x v="3"/>
    <s v="www.Grainger.com"/>
    <x v="6"/>
    <x v="7"/>
    <s v="USA"/>
    <s v="CRC Industries Americas"/>
    <n v="244.2"/>
    <n v="20.349999999999998"/>
    <x v="55"/>
    <n v="12"/>
    <x v="6"/>
    <x v="2"/>
    <x v="0"/>
  </r>
  <r>
    <n v="67"/>
    <n v="67"/>
    <n v="5"/>
    <d v="2023-03-08T00:00:00"/>
    <x v="15"/>
    <x v="1"/>
    <x v="3"/>
    <s v="www.Grainger.com"/>
    <x v="1"/>
    <x v="1"/>
    <s v="USA"/>
    <s v="Falcon Safety Products, Inc. "/>
    <n v="17.27"/>
    <n v="8.6349999999999998"/>
    <x v="56"/>
    <n v="2"/>
    <x v="1"/>
    <x v="1"/>
    <x v="1"/>
  </r>
  <r>
    <n v="68"/>
    <n v="68"/>
    <n v="5"/>
    <d v="2023-03-08T00:00:00"/>
    <x v="15"/>
    <x v="1"/>
    <x v="3"/>
    <s v="www.Grainger.com"/>
    <x v="1"/>
    <x v="1"/>
    <s v="USA"/>
    <s v="Falcon Safety Products, Inc. "/>
    <n v="33.43"/>
    <n v="16.715"/>
    <x v="57"/>
    <n v="2"/>
    <x v="1"/>
    <x v="8"/>
    <x v="1"/>
  </r>
  <r>
    <n v="69"/>
    <n v="69"/>
    <n v="5"/>
    <d v="2023-03-08T00:00:00"/>
    <x v="15"/>
    <x v="1"/>
    <x v="3"/>
    <s v="www.Grainger.com"/>
    <x v="1"/>
    <x v="1"/>
    <s v="USA"/>
    <s v="Falcon Safety Products, Inc. "/>
    <n v="11.44"/>
    <n v="11.44"/>
    <x v="58"/>
    <n v="1"/>
    <x v="2"/>
    <x v="1"/>
    <x v="1"/>
  </r>
  <r>
    <n v="70"/>
    <n v="70"/>
    <n v="5"/>
    <d v="2023-03-08T00:00:00"/>
    <x v="15"/>
    <x v="1"/>
    <x v="3"/>
    <s v="www.Grainger.com"/>
    <x v="1"/>
    <x v="1"/>
    <s v="USA"/>
    <s v="Falcon Safety Products, Inc. "/>
    <n v="16.78"/>
    <n v="16.78"/>
    <x v="59"/>
    <n v="1"/>
    <x v="2"/>
    <x v="8"/>
    <x v="1"/>
  </r>
  <r>
    <n v="71"/>
    <n v="71"/>
    <n v="5"/>
    <d v="2023-03-08T00:00:00"/>
    <x v="15"/>
    <x v="1"/>
    <x v="3"/>
    <s v="www.Grainger.com"/>
    <x v="23"/>
    <x v="30"/>
    <s v="USA"/>
    <s v="Fellowes, Inc."/>
    <n v="66.3"/>
    <n v="11.049999999999999"/>
    <x v="60"/>
    <n v="6"/>
    <x v="4"/>
    <x v="1"/>
    <x v="1"/>
  </r>
  <r>
    <n v="72"/>
    <n v="72"/>
    <n v="5"/>
    <d v="2023-03-08T00:00:00"/>
    <x v="15"/>
    <x v="1"/>
    <x v="3"/>
    <s v="www.Grainger.com"/>
    <x v="11"/>
    <x v="31"/>
    <s v="USA"/>
    <s v="ITW Contamination Control Electronics"/>
    <n v="40.19"/>
    <n v="40.19"/>
    <x v="61"/>
    <n v="1"/>
    <x v="2"/>
    <x v="1"/>
    <x v="3"/>
  </r>
  <r>
    <n v="73"/>
    <n v="73"/>
    <n v="5"/>
    <d v="2023-03-08T00:00:00"/>
    <x v="15"/>
    <x v="1"/>
    <x v="3"/>
    <s v="www.Grainger.com"/>
    <x v="11"/>
    <x v="32"/>
    <s v="USA"/>
    <s v="ITW Contamination Control Electronics"/>
    <n v="42.96"/>
    <n v="42.96"/>
    <x v="62"/>
    <n v="1"/>
    <x v="2"/>
    <x v="1"/>
    <x v="2"/>
  </r>
  <r>
    <n v="74"/>
    <n v="74"/>
    <n v="5"/>
    <d v="2023-03-08T00:00:00"/>
    <x v="15"/>
    <x v="1"/>
    <x v="3"/>
    <s v="www.Grainger.com"/>
    <x v="11"/>
    <x v="33"/>
    <s v="USA"/>
    <s v="ITW Contamination Control Electronics"/>
    <n v="40.869999999999997"/>
    <n v="40.869999999999997"/>
    <x v="63"/>
    <n v="1"/>
    <x v="2"/>
    <x v="1"/>
    <x v="2"/>
  </r>
  <r>
    <n v="75"/>
    <n v="75"/>
    <n v="5"/>
    <d v="2023-03-08T00:00:00"/>
    <x v="15"/>
    <x v="1"/>
    <x v="3"/>
    <s v="www.Grainger.com"/>
    <x v="11"/>
    <x v="34"/>
    <s v="USA"/>
    <s v="ITW Contamination Control Electronics"/>
    <n v="96.27"/>
    <n v="96.27"/>
    <x v="64"/>
    <n v="1"/>
    <x v="2"/>
    <x v="1"/>
    <x v="2"/>
  </r>
  <r>
    <n v="76"/>
    <n v="76"/>
    <n v="5"/>
    <d v="2023-03-08T00:00:00"/>
    <x v="15"/>
    <x v="1"/>
    <x v="3"/>
    <s v="www.Grainger.com"/>
    <x v="11"/>
    <x v="16"/>
    <s v="USA"/>
    <s v="ITW Contamination Control Electronics"/>
    <n v="13.24"/>
    <n v="13.24"/>
    <x v="65"/>
    <n v="1"/>
    <x v="2"/>
    <x v="1"/>
    <x v="1"/>
  </r>
  <r>
    <n v="77"/>
    <n v="77"/>
    <n v="5"/>
    <d v="2023-03-08T00:00:00"/>
    <x v="15"/>
    <x v="1"/>
    <x v="3"/>
    <s v="www.Grainger.com"/>
    <x v="11"/>
    <x v="35"/>
    <s v="USA"/>
    <s v="ITW Contamination Control Electronics"/>
    <n v="17.38"/>
    <n v="17.38"/>
    <x v="66"/>
    <n v="1"/>
    <x v="2"/>
    <x v="2"/>
    <x v="2"/>
  </r>
  <r>
    <n v="78"/>
    <n v="78"/>
    <n v="5"/>
    <d v="2023-03-08T00:00:00"/>
    <x v="15"/>
    <x v="1"/>
    <x v="3"/>
    <s v="www.Grainger.com"/>
    <x v="11"/>
    <x v="36"/>
    <s v="USA"/>
    <s v="ITW Contamination Control Electronics"/>
    <n v="21.65"/>
    <n v="21.65"/>
    <x v="67"/>
    <n v="1"/>
    <x v="2"/>
    <x v="1"/>
    <x v="2"/>
  </r>
  <r>
    <n v="79"/>
    <n v="79"/>
    <n v="5"/>
    <d v="2023-03-08T00:00:00"/>
    <x v="15"/>
    <x v="1"/>
    <x v="3"/>
    <s v="www.Grainger.com"/>
    <x v="24"/>
    <x v="37"/>
    <s v="USA"/>
    <s v="LHB Industries"/>
    <n v="10.07"/>
    <n v="10.07"/>
    <x v="68"/>
    <n v="1"/>
    <x v="2"/>
    <x v="6"/>
    <x v="1"/>
  </r>
  <r>
    <n v="80"/>
    <n v="80"/>
    <n v="5"/>
    <d v="2023-03-08T00:00:00"/>
    <x v="15"/>
    <x v="1"/>
    <x v="3"/>
    <s v="www.Grainger.com"/>
    <x v="24"/>
    <x v="38"/>
    <s v="USA"/>
    <s v="LHB Industries"/>
    <n v="15.89"/>
    <n v="15.89"/>
    <x v="69"/>
    <n v="1"/>
    <x v="2"/>
    <x v="1"/>
    <x v="2"/>
  </r>
  <r>
    <n v="81"/>
    <n v="81"/>
    <n v="5"/>
    <d v="2023-03-08T00:00:00"/>
    <x v="15"/>
    <x v="1"/>
    <x v="3"/>
    <s v="www.Grainger.com"/>
    <x v="25"/>
    <x v="39"/>
    <s v="USA"/>
    <s v="Bel-Art Products"/>
    <n v="80.75"/>
    <n v="80.75"/>
    <x v="70"/>
    <n v="1"/>
    <x v="2"/>
    <x v="1"/>
    <x v="2"/>
  </r>
  <r>
    <n v="82"/>
    <n v="82"/>
    <n v="5"/>
    <d v="2023-03-08T00:00:00"/>
    <x v="15"/>
    <x v="1"/>
    <x v="3"/>
    <s v="www.Grainger.com"/>
    <x v="26"/>
    <x v="40"/>
    <s v="USA"/>
    <s v="PLZ Corp."/>
    <n v="20.91"/>
    <n v="20.91"/>
    <x v="71"/>
    <n v="1"/>
    <x v="2"/>
    <x v="1"/>
    <x v="2"/>
  </r>
  <r>
    <n v="83"/>
    <n v="83"/>
    <n v="27"/>
    <d v="2023-03-08T00:00:00"/>
    <x v="16"/>
    <x v="1"/>
    <x v="1"/>
    <s v="www.HarrisTeeter.com"/>
    <x v="27"/>
    <x v="41"/>
    <s v=" "/>
    <m/>
    <n v="54.49"/>
    <n v="9.081666666666667"/>
    <x v="72"/>
    <n v="6"/>
    <x v="4"/>
    <x v="3"/>
    <x v="0"/>
  </r>
  <r>
    <n v="84"/>
    <n v="84"/>
    <n v="27"/>
    <d v="2023-03-08T00:00:00"/>
    <x v="16"/>
    <x v="1"/>
    <x v="1"/>
    <s v="www.HarrisTeeter.com"/>
    <x v="2"/>
    <x v="2"/>
    <s v="USA"/>
    <s v="AVW Inc, dba Max Pro"/>
    <n v="10.99"/>
    <n v="10.99"/>
    <x v="73"/>
    <n v="1"/>
    <x v="2"/>
    <x v="1"/>
    <x v="1"/>
  </r>
  <r>
    <n v="85"/>
    <n v="85"/>
    <n v="11"/>
    <d v="2023-03-16T00:00:00"/>
    <x v="17"/>
    <x v="1"/>
    <x v="1"/>
    <s v="www.HomeDepot.com"/>
    <x v="6"/>
    <x v="7"/>
    <s v="USA"/>
    <s v="CRC Industries Americas"/>
    <n v="6.58"/>
    <n v="6.58"/>
    <x v="74"/>
    <n v="1"/>
    <x v="2"/>
    <x v="2"/>
    <x v="1"/>
  </r>
  <r>
    <n v="86"/>
    <n v="86"/>
    <n v="11"/>
    <d v="2023-03-16T00:00:00"/>
    <x v="17"/>
    <x v="1"/>
    <x v="1"/>
    <s v="www.HomeDepot.com"/>
    <x v="1"/>
    <x v="1"/>
    <s v="USA"/>
    <s v="Falcon Safety Products, Inc. "/>
    <n v="14.11"/>
    <n v="7.0549999999999997"/>
    <x v="75"/>
    <n v="2"/>
    <x v="1"/>
    <x v="1"/>
    <x v="1"/>
  </r>
  <r>
    <n v="87"/>
    <n v="87"/>
    <n v="11"/>
    <d v="2023-03-16T00:00:00"/>
    <x v="17"/>
    <x v="1"/>
    <x v="1"/>
    <s v="www.HomeDepot.com"/>
    <x v="1"/>
    <x v="1"/>
    <s v="USA"/>
    <s v="Falcon Safety Products, Inc. "/>
    <n v="27.81"/>
    <n v="4.6349999999999998"/>
    <x v="76"/>
    <n v="6"/>
    <x v="4"/>
    <x v="7"/>
    <x v="1"/>
  </r>
  <r>
    <n v="88"/>
    <n v="88"/>
    <n v="11"/>
    <d v="2023-03-16T00:00:00"/>
    <x v="17"/>
    <x v="1"/>
    <x v="1"/>
    <s v="www.HomeDepot.com"/>
    <x v="2"/>
    <x v="2"/>
    <s v="USA"/>
    <s v="AVW Inc, dba Max Pro"/>
    <n v="11.98"/>
    <n v="5.99"/>
    <x v="50"/>
    <n v="2"/>
    <x v="1"/>
    <x v="1"/>
    <x v="1"/>
  </r>
  <r>
    <n v="89"/>
    <n v="89"/>
    <n v="11"/>
    <d v="2023-03-16T00:00:00"/>
    <x v="17"/>
    <x v="1"/>
    <x v="1"/>
    <s v="www.HomeDepot.com"/>
    <x v="2"/>
    <x v="2"/>
    <s v="USA"/>
    <s v="AVW Inc, dba Max Pro"/>
    <n v="6.58"/>
    <n v="6.58"/>
    <x v="74"/>
    <n v="1"/>
    <x v="2"/>
    <x v="2"/>
    <x v="1"/>
  </r>
  <r>
    <n v="90"/>
    <n v="90"/>
    <n v="11"/>
    <d v="2023-03-16T00:00:00"/>
    <x v="17"/>
    <x v="1"/>
    <x v="1"/>
    <s v="www.HomeDepot.com"/>
    <x v="28"/>
    <x v="42"/>
    <s v="USA"/>
    <s v="Unbranded"/>
    <n v="6.58"/>
    <n v="6.58"/>
    <x v="77"/>
    <n v="1"/>
    <x v="2"/>
    <x v="1"/>
    <x v="0"/>
  </r>
  <r>
    <n v="91"/>
    <n v="91"/>
    <n v="10"/>
    <d v="2023-03-09T00:00:00"/>
    <x v="18"/>
    <x v="1"/>
    <x v="1"/>
    <s v="www.Instacart.com"/>
    <x v="21"/>
    <x v="43"/>
    <s v=" "/>
    <s v="Big Lots"/>
    <n v="6.59"/>
    <n v="6.59"/>
    <x v="78"/>
    <n v="1"/>
    <x v="2"/>
    <x v="1"/>
    <x v="0"/>
  </r>
  <r>
    <n v="92"/>
    <n v="92"/>
    <n v="10"/>
    <d v="2023-03-09T00:00:00"/>
    <x v="19"/>
    <x v="1"/>
    <x v="1"/>
    <s v="www.Instacart.com"/>
    <x v="1"/>
    <x v="1"/>
    <s v="USA"/>
    <s v="Falcon Safety Products"/>
    <n v="29.84"/>
    <n v="4.9733333333333336"/>
    <x v="79"/>
    <n v="6"/>
    <x v="4"/>
    <x v="4"/>
    <x v="1"/>
  </r>
  <r>
    <n v="93"/>
    <n v="93"/>
    <n v="10"/>
    <d v="2023-03-09T00:00:00"/>
    <x v="20"/>
    <x v="1"/>
    <x v="1"/>
    <s v="www.Instacart.com"/>
    <x v="29"/>
    <x v="44"/>
    <s v=" "/>
    <m/>
    <n v="1.25"/>
    <n v="1.25"/>
    <x v="80"/>
    <n v="1"/>
    <x v="2"/>
    <x v="9"/>
    <x v="0"/>
  </r>
  <r>
    <n v="94"/>
    <n v="94"/>
    <n v="10"/>
    <d v="2023-03-09T00:00:00"/>
    <x v="21"/>
    <x v="1"/>
    <x v="1"/>
    <s v="www.Instacart.com"/>
    <x v="30"/>
    <x v="45"/>
    <s v="USA"/>
    <s v="VOXX Accessories Corp."/>
    <n v="10.69"/>
    <n v="10.69"/>
    <x v="81"/>
    <n v="1"/>
    <x v="2"/>
    <x v="1"/>
    <x v="1"/>
  </r>
  <r>
    <n v="95"/>
    <n v="95"/>
    <n v="10"/>
    <d v="2023-03-09T00:00:00"/>
    <x v="22"/>
    <x v="1"/>
    <x v="1"/>
    <s v="www.Instacart.com"/>
    <x v="1"/>
    <x v="1"/>
    <s v="USA"/>
    <s v="Falcon Safety Products"/>
    <n v="4.21"/>
    <n v="4.21"/>
    <x v="82"/>
    <n v="1"/>
    <x v="2"/>
    <x v="7"/>
    <x v="1"/>
  </r>
  <r>
    <n v="96"/>
    <n v="96"/>
    <n v="10"/>
    <d v="2023-03-09T00:00:00"/>
    <x v="23"/>
    <x v="1"/>
    <x v="1"/>
    <s v="www.Instacart.com"/>
    <x v="1"/>
    <x v="1"/>
    <s v="USA"/>
    <s v="Falcon Safety Products"/>
    <n v="21.99"/>
    <n v="21.99"/>
    <x v="83"/>
    <n v="1"/>
    <x v="2"/>
    <x v="3"/>
    <x v="1"/>
  </r>
  <r>
    <n v="97"/>
    <n v="97"/>
    <n v="10"/>
    <d v="2023-03-09T00:00:00"/>
    <x v="23"/>
    <x v="1"/>
    <x v="1"/>
    <s v="www.Instacart.com"/>
    <x v="1"/>
    <x v="1"/>
    <s v="USA"/>
    <s v="Falcon Safety Products"/>
    <n v="19.989999999999998"/>
    <n v="19.989999999999998"/>
    <x v="84"/>
    <n v="1"/>
    <x v="2"/>
    <x v="1"/>
    <x v="1"/>
  </r>
  <r>
    <n v="98"/>
    <n v="98"/>
    <n v="10"/>
    <d v="2023-03-09T00:00:00"/>
    <x v="23"/>
    <x v="1"/>
    <x v="1"/>
    <s v="www.Instacart.com"/>
    <x v="31"/>
    <x v="46"/>
    <s v="USA"/>
    <s v="Staples the Office Superstore, LLC"/>
    <n v="12.99"/>
    <n v="12.99"/>
    <x v="85"/>
    <n v="1"/>
    <x v="2"/>
    <x v="1"/>
    <x v="1"/>
  </r>
  <r>
    <n v="99"/>
    <n v="99"/>
    <n v="15"/>
    <d v="2023-03-08T00:00:00"/>
    <x v="24"/>
    <x v="1"/>
    <x v="3"/>
    <s v="www.KimballMidwest.com"/>
    <x v="32"/>
    <x v="47"/>
    <s v=" "/>
    <m/>
    <s v="NA"/>
    <s v="-"/>
    <x v="13"/>
    <n v="1"/>
    <x v="2"/>
    <x v="2"/>
    <x v="1"/>
  </r>
  <r>
    <n v="100"/>
    <n v="100"/>
    <n v="15"/>
    <d v="2023-03-08T00:00:00"/>
    <x v="24"/>
    <x v="1"/>
    <x v="3"/>
    <s v="www.KimballMidwest.com"/>
    <x v="32"/>
    <x v="47"/>
    <s v=" "/>
    <m/>
    <s v="NA"/>
    <s v="-"/>
    <x v="13"/>
    <n v="12"/>
    <x v="6"/>
    <x v="2"/>
    <x v="1"/>
  </r>
  <r>
    <n v="101"/>
    <n v="101"/>
    <n v="15"/>
    <d v="2023-03-08T00:00:00"/>
    <x v="24"/>
    <x v="1"/>
    <x v="3"/>
    <s v="www.KimballMidwest.com"/>
    <x v="32"/>
    <x v="48"/>
    <s v=" "/>
    <m/>
    <s v="NA"/>
    <s v="-"/>
    <x v="13"/>
    <n v="1"/>
    <x v="2"/>
    <x v="1"/>
    <x v="2"/>
  </r>
  <r>
    <n v="102"/>
    <n v="102"/>
    <n v="15"/>
    <d v="2023-03-08T00:00:00"/>
    <x v="24"/>
    <x v="1"/>
    <x v="3"/>
    <s v="www.KimballMidwest.com"/>
    <x v="32"/>
    <x v="48"/>
    <s v=" "/>
    <m/>
    <s v="NA"/>
    <s v="-"/>
    <x v="13"/>
    <n v="12"/>
    <x v="6"/>
    <x v="1"/>
    <x v="2"/>
  </r>
  <r>
    <n v="103"/>
    <n v="103"/>
    <n v="28"/>
    <d v="2023-03-07T00:00:00"/>
    <x v="25"/>
    <x v="1"/>
    <x v="1"/>
    <s v="www.Kroger.com"/>
    <x v="33"/>
    <x v="49"/>
    <s v="USA"/>
    <m/>
    <n v="18.09"/>
    <n v="18.09"/>
    <x v="86"/>
    <n v="1"/>
    <x v="2"/>
    <x v="1"/>
    <x v="0"/>
  </r>
  <r>
    <n v="104"/>
    <n v="104"/>
    <n v="28"/>
    <d v="2023-03-07T00:00:00"/>
    <x v="25"/>
    <x v="1"/>
    <x v="1"/>
    <s v="www.Kroger.com"/>
    <x v="27"/>
    <x v="41"/>
    <s v=" "/>
    <m/>
    <n v="54.49"/>
    <n v="9.081666666666667"/>
    <x v="72"/>
    <n v="6"/>
    <x v="4"/>
    <x v="3"/>
    <x v="0"/>
  </r>
  <r>
    <n v="105"/>
    <n v="105"/>
    <n v="19"/>
    <d v="2023-03-16T00:00:00"/>
    <x v="26"/>
    <x v="1"/>
    <x v="1"/>
    <s v="www.Lowes.com"/>
    <x v="2"/>
    <x v="50"/>
    <s v="USA"/>
    <s v="AVW Inc, dba Max Pro"/>
    <n v="10.48"/>
    <n v="10.48"/>
    <x v="87"/>
    <n v="1"/>
    <x v="2"/>
    <x v="2"/>
    <x v="1"/>
  </r>
  <r>
    <n v="106"/>
    <n v="106"/>
    <n v="19"/>
    <d v="2023-03-16T00:00:00"/>
    <x v="26"/>
    <x v="1"/>
    <x v="1"/>
    <s v="www.Lowes.com"/>
    <x v="16"/>
    <x v="51"/>
    <s v="USA"/>
    <s v="Norazza, Inc."/>
    <n v="20.98"/>
    <n v="10.49"/>
    <x v="88"/>
    <n v="2"/>
    <x v="1"/>
    <x v="3"/>
    <x v="4"/>
  </r>
  <r>
    <n v="107"/>
    <n v="107"/>
    <n v="19"/>
    <d v="2023-03-16T00:00:00"/>
    <x v="26"/>
    <x v="1"/>
    <x v="1"/>
    <s v="www.Lowes.com"/>
    <x v="30"/>
    <x v="45"/>
    <s v="USA"/>
    <s v="VOXX Accessories Corp."/>
    <n v="10.02"/>
    <n v="10.02"/>
    <x v="89"/>
    <n v="1"/>
    <x v="2"/>
    <x v="1"/>
    <x v="1"/>
  </r>
  <r>
    <n v="108"/>
    <n v="108"/>
    <n v="33"/>
    <d v="2023-03-07T00:00:00"/>
    <x v="27"/>
    <x v="1"/>
    <x v="1"/>
    <s v="www.Meijer.com"/>
    <x v="1"/>
    <x v="1"/>
    <s v="USA"/>
    <s v="Falcon Safety Products, Inc. "/>
    <n v="8.99"/>
    <n v="8.99"/>
    <x v="90"/>
    <n v="1"/>
    <x v="2"/>
    <x v="1"/>
    <x v="1"/>
  </r>
  <r>
    <n v="109"/>
    <n v="109"/>
    <n v="33"/>
    <d v="2023-03-07T00:00:00"/>
    <x v="27"/>
    <x v="1"/>
    <x v="1"/>
    <s v="www.Meijer.com"/>
    <x v="1"/>
    <x v="1"/>
    <s v="USA"/>
    <s v="Falcon Safety Products, Inc. "/>
    <n v="19.989999999999998"/>
    <n v="6.6633333333333331"/>
    <x v="91"/>
    <n v="3"/>
    <x v="3"/>
    <x v="1"/>
    <x v="1"/>
  </r>
  <r>
    <n v="110"/>
    <n v="110"/>
    <n v="22"/>
    <d v="2023-03-07T00:00:00"/>
    <x v="28"/>
    <x v="1"/>
    <x v="1"/>
    <s v="www.Menards.com"/>
    <x v="5"/>
    <x v="6"/>
    <s v="China"/>
    <s v="AW Distributing- SHANGHAI AW CUSTOM MANUFACTURING &amp; AEROSOL PROPELLANT CO., LTD."/>
    <n v="4.45"/>
    <n v="4.45"/>
    <x v="92"/>
    <n v="1"/>
    <x v="2"/>
    <x v="4"/>
    <x v="1"/>
  </r>
  <r>
    <n v="111"/>
    <n v="111"/>
    <n v="22"/>
    <d v="2023-03-07T00:00:00"/>
    <x v="28"/>
    <x v="1"/>
    <x v="1"/>
    <s v="www.Menards.com"/>
    <x v="5"/>
    <x v="6"/>
    <s v="China"/>
    <s v="AW Distributing- SHANGHAI AW CUSTOM MANUFACTURING &amp; AEROSOL PROPELLANT CO., LTD."/>
    <n v="4.42"/>
    <n v="4.42"/>
    <x v="93"/>
    <n v="1"/>
    <x v="2"/>
    <x v="1"/>
    <x v="1"/>
  </r>
  <r>
    <n v="112"/>
    <n v="112"/>
    <n v="22"/>
    <d v="2023-03-07T00:00:00"/>
    <x v="28"/>
    <x v="1"/>
    <x v="1"/>
    <s v="www.Menards.com"/>
    <x v="2"/>
    <x v="2"/>
    <s v="USA"/>
    <s v="AVW Inc, dba Max Pro"/>
    <n v="3.99"/>
    <n v="3.99"/>
    <x v="94"/>
    <n v="1"/>
    <x v="2"/>
    <x v="1"/>
    <x v="1"/>
  </r>
  <r>
    <n v="113"/>
    <n v="113"/>
    <n v="9"/>
    <d v="2023-03-08T00:00:00"/>
    <x v="29"/>
    <x v="1"/>
    <x v="2"/>
    <s v="www.Newegg.com"/>
    <x v="33"/>
    <x v="49"/>
    <s v="USA"/>
    <m/>
    <n v="26.99"/>
    <n v="13.494999999999999"/>
    <x v="95"/>
    <n v="2"/>
    <x v="1"/>
    <x v="1"/>
    <x v="0"/>
  </r>
  <r>
    <n v="114"/>
    <n v="114"/>
    <n v="9"/>
    <d v="2023-03-08T00:00:00"/>
    <x v="29"/>
    <x v="1"/>
    <x v="2"/>
    <s v="www.Newegg.com"/>
    <x v="33"/>
    <x v="49"/>
    <s v="USA"/>
    <m/>
    <n v="7.99"/>
    <n v="7.99"/>
    <x v="96"/>
    <n v="1"/>
    <x v="2"/>
    <x v="1"/>
    <x v="0"/>
  </r>
  <r>
    <n v="115"/>
    <n v="115"/>
    <n v="9"/>
    <d v="2023-03-08T00:00:00"/>
    <x v="29"/>
    <x v="1"/>
    <x v="2"/>
    <s v="www.Newegg.com"/>
    <x v="33"/>
    <x v="49"/>
    <s v="USA"/>
    <m/>
    <n v="13.99"/>
    <n v="6.9950000000000001"/>
    <x v="3"/>
    <n v="2"/>
    <x v="1"/>
    <x v="1"/>
    <x v="0"/>
  </r>
  <r>
    <n v="116"/>
    <n v="116"/>
    <n v="9"/>
    <d v="2023-03-08T00:00:00"/>
    <x v="29"/>
    <x v="1"/>
    <x v="2"/>
    <s v="www.Newegg.com"/>
    <x v="34"/>
    <x v="52"/>
    <s v="USA"/>
    <s v="Falcon Safety Products"/>
    <n v="27.99"/>
    <n v="13.994999999999999"/>
    <x v="97"/>
    <n v="2"/>
    <x v="1"/>
    <x v="1"/>
    <x v="1"/>
  </r>
  <r>
    <n v="117"/>
    <n v="117"/>
    <n v="9"/>
    <d v="2023-03-08T00:00:00"/>
    <x v="29"/>
    <x v="1"/>
    <x v="2"/>
    <s v="www.Newegg.com"/>
    <x v="35"/>
    <x v="53"/>
    <s v="USA"/>
    <m/>
    <n v="39.99"/>
    <n v="6.665"/>
    <x v="98"/>
    <n v="6"/>
    <x v="4"/>
    <x v="1"/>
    <x v="0"/>
  </r>
  <r>
    <n v="118"/>
    <n v="118"/>
    <n v="9"/>
    <d v="2023-03-08T00:00:00"/>
    <x v="29"/>
    <x v="1"/>
    <x v="2"/>
    <s v="www.Newegg.com"/>
    <x v="1"/>
    <x v="1"/>
    <s v="USA"/>
    <s v="Falcon Safety Products, Inc. "/>
    <n v="18.989999999999998"/>
    <n v="18.989999999999998"/>
    <x v="99"/>
    <n v="1"/>
    <x v="2"/>
    <x v="3"/>
    <x v="1"/>
  </r>
  <r>
    <n v="119"/>
    <n v="119"/>
    <n v="9"/>
    <d v="2023-03-08T00:00:00"/>
    <x v="29"/>
    <x v="1"/>
    <x v="2"/>
    <s v="www.Newegg.com"/>
    <x v="1"/>
    <x v="1"/>
    <s v="USA"/>
    <s v="Falcon Safety Products, Inc. "/>
    <n v="16.989999999999998"/>
    <n v="16.989999999999998"/>
    <x v="100"/>
    <n v="1"/>
    <x v="2"/>
    <x v="8"/>
    <x v="1"/>
  </r>
  <r>
    <n v="120"/>
    <n v="120"/>
    <n v="9"/>
    <d v="2023-04-07T00:00:00"/>
    <x v="29"/>
    <x v="1"/>
    <x v="2"/>
    <s v="www.Newegg.com"/>
    <x v="1"/>
    <x v="3"/>
    <s v="USA"/>
    <s v="Falcon Safety Products, Inc. "/>
    <m/>
    <m/>
    <x v="0"/>
    <m/>
    <x v="0"/>
    <x v="0"/>
    <x v="0"/>
  </r>
  <r>
    <n v="121"/>
    <n v="121"/>
    <n v="9"/>
    <d v="2023-03-08T00:00:00"/>
    <x v="29"/>
    <x v="1"/>
    <x v="2"/>
    <s v="www.Newegg.com"/>
    <x v="10"/>
    <x v="11"/>
    <s v="China"/>
    <s v="AW Distributing- SHANGHAI AW CUSTOM MANUFACTURING &amp; AEROSOL PROPELLANT CO., LTD."/>
    <n v="8.99"/>
    <n v="8.99"/>
    <x v="90"/>
    <n v="1"/>
    <x v="2"/>
    <x v="1"/>
    <x v="1"/>
  </r>
  <r>
    <n v="122"/>
    <n v="122"/>
    <n v="9"/>
    <d v="2023-03-08T00:00:00"/>
    <x v="29"/>
    <x v="1"/>
    <x v="2"/>
    <s v="www.Newegg.com"/>
    <x v="10"/>
    <x v="11"/>
    <s v="China"/>
    <s v="AW Distributing- SHANGHAI AW CUSTOM MANUFACTURING &amp; AEROSOL PROPELLANT CO., LTD."/>
    <n v="34.99"/>
    <n v="5.831666666666667"/>
    <x v="101"/>
    <n v="6"/>
    <x v="4"/>
    <x v="1"/>
    <x v="1"/>
  </r>
  <r>
    <n v="123"/>
    <n v="123"/>
    <n v="9"/>
    <d v="2023-03-08T00:00:00"/>
    <x v="29"/>
    <x v="1"/>
    <x v="2"/>
    <s v="www.Newegg.com"/>
    <x v="12"/>
    <x v="18"/>
    <s v="USA"/>
    <s v="Falcon Safety Products"/>
    <n v="9.99"/>
    <n v="9.99"/>
    <x v="102"/>
    <n v="1"/>
    <x v="2"/>
    <x v="1"/>
    <x v="2"/>
  </r>
  <r>
    <n v="124"/>
    <n v="124"/>
    <n v="9"/>
    <d v="2023-03-08T00:00:00"/>
    <x v="29"/>
    <x v="1"/>
    <x v="2"/>
    <s v="www.Newegg.com"/>
    <x v="12"/>
    <x v="18"/>
    <s v="USA"/>
    <s v="Falcon Safety Products"/>
    <n v="17.989999999999998"/>
    <n v="8.9949999999999992"/>
    <x v="25"/>
    <n v="2"/>
    <x v="1"/>
    <x v="1"/>
    <x v="2"/>
  </r>
  <r>
    <n v="125"/>
    <n v="125"/>
    <n v="9"/>
    <d v="2023-03-08T00:00:00"/>
    <x v="29"/>
    <x v="1"/>
    <x v="2"/>
    <s v="www.Newegg.com"/>
    <x v="16"/>
    <x v="22"/>
    <s v="USA"/>
    <s v="Norazza, Inc."/>
    <n v="18.989999999999998"/>
    <n v="18.989999999999998"/>
    <x v="103"/>
    <n v="1"/>
    <x v="2"/>
    <x v="1"/>
    <x v="1"/>
  </r>
  <r>
    <n v="126"/>
    <n v="126"/>
    <n v="4"/>
    <d v="2023-03-09T00:00:00"/>
    <x v="30"/>
    <x v="1"/>
    <x v="1"/>
    <s v="www.OfficeDepot.com"/>
    <x v="34"/>
    <x v="52"/>
    <s v="USA"/>
    <s v="Falcon Safety Products"/>
    <n v="9.39"/>
    <n v="9.39"/>
    <x v="104"/>
    <n v="1"/>
    <x v="2"/>
    <x v="1"/>
    <x v="1"/>
  </r>
  <r>
    <n v="127"/>
    <n v="127"/>
    <n v="4"/>
    <d v="2023-03-09T00:00:00"/>
    <x v="30"/>
    <x v="1"/>
    <x v="1"/>
    <s v="www.OfficeDepot.com"/>
    <x v="34"/>
    <x v="52"/>
    <s v="USA"/>
    <s v="Falcon Safety Products"/>
    <n v="39.99"/>
    <n v="6.665"/>
    <x v="98"/>
    <n v="6"/>
    <x v="4"/>
    <x v="1"/>
    <x v="1"/>
  </r>
  <r>
    <n v="128"/>
    <n v="128"/>
    <n v="4"/>
    <d v="2023-03-09T00:00:00"/>
    <x v="30"/>
    <x v="1"/>
    <x v="1"/>
    <s v="www.OfficeDepot.com"/>
    <x v="6"/>
    <x v="7"/>
    <s v="USA"/>
    <s v="CRC Industries Americas"/>
    <n v="239.19"/>
    <n v="19.932500000000001"/>
    <x v="105"/>
    <n v="12"/>
    <x v="6"/>
    <x v="2"/>
    <x v="0"/>
  </r>
  <r>
    <n v="129"/>
    <n v="129"/>
    <n v="4"/>
    <d v="2023-03-09T00:00:00"/>
    <x v="30"/>
    <x v="1"/>
    <x v="1"/>
    <s v="www.OfficeDepot.com"/>
    <x v="1"/>
    <x v="1"/>
    <s v="USA"/>
    <s v="Falcon Safety Products, Inc. "/>
    <n v="35.590000000000003"/>
    <n v="17.795000000000002"/>
    <x v="106"/>
    <n v="2"/>
    <x v="1"/>
    <x v="1"/>
    <x v="1"/>
  </r>
  <r>
    <n v="130"/>
    <n v="130"/>
    <n v="4"/>
    <d v="2023-03-09T00:00:00"/>
    <x v="30"/>
    <x v="1"/>
    <x v="1"/>
    <s v="www.OfficeDepot.com"/>
    <x v="1"/>
    <x v="1"/>
    <s v="USA"/>
    <s v="Falcon Safety Products, Inc. "/>
    <n v="84.99"/>
    <n v="7.0824999999999996"/>
    <x v="107"/>
    <n v="12"/>
    <x v="6"/>
    <x v="1"/>
    <x v="1"/>
  </r>
  <r>
    <n v="131"/>
    <n v="131"/>
    <n v="4"/>
    <d v="2023-03-09T00:00:00"/>
    <x v="30"/>
    <x v="1"/>
    <x v="1"/>
    <s v="www.OfficeDepot.com"/>
    <x v="12"/>
    <x v="18"/>
    <s v="USA"/>
    <s v="Falcon Safety Products"/>
    <n v="8.99"/>
    <n v="8.99"/>
    <x v="90"/>
    <n v="1"/>
    <x v="2"/>
    <x v="1"/>
    <x v="1"/>
  </r>
  <r>
    <n v="132"/>
    <n v="132"/>
    <n v="4"/>
    <d v="2023-03-09T00:00:00"/>
    <x v="30"/>
    <x v="1"/>
    <x v="1"/>
    <s v="www.OfficeDepot.com"/>
    <x v="12"/>
    <x v="18"/>
    <s v="USA"/>
    <s v="Falcon Safety Products"/>
    <n v="10.29"/>
    <n v="10.29"/>
    <x v="108"/>
    <n v="1"/>
    <x v="2"/>
    <x v="3"/>
    <x v="1"/>
  </r>
  <r>
    <n v="133"/>
    <n v="133"/>
    <n v="4"/>
    <d v="2023-03-09T00:00:00"/>
    <x v="30"/>
    <x v="1"/>
    <x v="1"/>
    <s v="www.OfficeDepot.com"/>
    <x v="16"/>
    <x v="22"/>
    <s v="USA"/>
    <s v="Norazza, Inc."/>
    <n v="12.49"/>
    <n v="6.2450000000000001"/>
    <x v="109"/>
    <n v="2"/>
    <x v="1"/>
    <x v="3"/>
    <x v="1"/>
  </r>
  <r>
    <n v="134"/>
    <n v="134"/>
    <n v="4"/>
    <d v="2023-03-09T00:00:00"/>
    <x v="30"/>
    <x v="1"/>
    <x v="1"/>
    <s v="www.OfficeDepot.com"/>
    <x v="16"/>
    <x v="22"/>
    <s v="USA"/>
    <s v="Norazza, Inc."/>
    <n v="10.99"/>
    <n v="10.99"/>
    <x v="73"/>
    <n v="1"/>
    <x v="2"/>
    <x v="1"/>
    <x v="1"/>
  </r>
  <r>
    <n v="135"/>
    <n v="135"/>
    <n v="4"/>
    <d v="2023-03-09T00:00:00"/>
    <x v="30"/>
    <x v="1"/>
    <x v="1"/>
    <s v="www.OfficeDepot.com"/>
    <x v="17"/>
    <x v="23"/>
    <s v=" "/>
    <s v="Office Depot OfficeMax, Inc."/>
    <n v="20.89"/>
    <n v="6.9633333333333338"/>
    <x v="44"/>
    <n v="3"/>
    <x v="3"/>
    <x v="1"/>
    <x v="0"/>
  </r>
  <r>
    <n v="136"/>
    <n v="136"/>
    <n v="4"/>
    <d v="2023-03-09T00:00:00"/>
    <x v="30"/>
    <x v="1"/>
    <x v="1"/>
    <s v="www.OfficeDepot.com"/>
    <x v="17"/>
    <x v="23"/>
    <s v=" "/>
    <s v="Office Depot OfficeMax, Inc."/>
    <n v="37.49"/>
    <n v="6.248333333333334"/>
    <x v="110"/>
    <n v="6"/>
    <x v="4"/>
    <x v="1"/>
    <x v="0"/>
  </r>
  <r>
    <n v="137"/>
    <n v="137"/>
    <n v="4"/>
    <d v="2023-03-09T00:00:00"/>
    <x v="30"/>
    <x v="1"/>
    <x v="1"/>
    <s v="www.OfficeDepot.com"/>
    <x v="17"/>
    <x v="23"/>
    <s v=" "/>
    <s v="Office Depot OfficeMax, Inc."/>
    <n v="64.19"/>
    <n v="5.3491666666666662"/>
    <x v="111"/>
    <n v="12"/>
    <x v="6"/>
    <x v="1"/>
    <x v="0"/>
  </r>
  <r>
    <n v="138"/>
    <n v="138"/>
    <n v="4"/>
    <d v="2023-03-09T00:00:00"/>
    <x v="30"/>
    <x v="1"/>
    <x v="1"/>
    <s v="www.OfficeDepot.com"/>
    <x v="17"/>
    <x v="23"/>
    <s v=" "/>
    <s v="Office Depot OfficeMax, Inc."/>
    <n v="10.99"/>
    <n v="10.99"/>
    <x v="73"/>
    <n v="1"/>
    <x v="2"/>
    <x v="1"/>
    <x v="0"/>
  </r>
  <r>
    <n v="139"/>
    <n v="139"/>
    <n v="4"/>
    <d v="2023-03-09T00:00:00"/>
    <x v="30"/>
    <x v="1"/>
    <x v="1"/>
    <s v="www.OfficeDepot.com"/>
    <x v="17"/>
    <x v="23"/>
    <s v=" "/>
    <s v="Office Depot OfficeMax, Inc."/>
    <n v="7.49"/>
    <n v="7.49"/>
    <x v="112"/>
    <n v="1"/>
    <x v="2"/>
    <x v="3"/>
    <x v="0"/>
  </r>
  <r>
    <n v="140"/>
    <n v="140"/>
    <n v="4"/>
    <d v="2023-03-09T00:00:00"/>
    <x v="30"/>
    <x v="1"/>
    <x v="1"/>
    <s v="www.OfficeDepot.com"/>
    <x v="30"/>
    <x v="45"/>
    <s v="USA"/>
    <s v="VOXX Accessories Corp."/>
    <n v="12.99"/>
    <n v="12.99"/>
    <x v="85"/>
    <n v="1"/>
    <x v="2"/>
    <x v="1"/>
    <x v="1"/>
  </r>
  <r>
    <n v="141"/>
    <n v="141"/>
    <n v="4"/>
    <d v="2023-03-09T00:00:00"/>
    <x v="30"/>
    <x v="1"/>
    <x v="1"/>
    <s v="www.OfficeDepot.com"/>
    <x v="18"/>
    <x v="24"/>
    <s v=" "/>
    <m/>
    <n v="87.79"/>
    <n v="14.631666666666668"/>
    <x v="113"/>
    <n v="6"/>
    <x v="4"/>
    <x v="1"/>
    <x v="0"/>
  </r>
  <r>
    <n v="142"/>
    <n v="142"/>
    <n v="4"/>
    <d v="2023-03-09T00:00:00"/>
    <x v="30"/>
    <x v="1"/>
    <x v="1"/>
    <s v="www.OfficeDepot.com"/>
    <x v="18"/>
    <x v="54"/>
    <s v=" "/>
    <m/>
    <n v="66.59"/>
    <n v="33.295000000000002"/>
    <x v="114"/>
    <n v="2"/>
    <x v="1"/>
    <x v="1"/>
    <x v="0"/>
  </r>
  <r>
    <n v="143"/>
    <n v="143"/>
    <n v="38"/>
    <d v="2023-03-08T00:00:00"/>
    <x v="31"/>
    <x v="1"/>
    <x v="2"/>
    <s v="www.OReillyAuto.com"/>
    <x v="2"/>
    <x v="2"/>
    <s v="USA"/>
    <s v="AVW Inc, dba Max Pro"/>
    <n v="10.99"/>
    <n v="10.99"/>
    <x v="115"/>
    <n v="1"/>
    <x v="2"/>
    <x v="3"/>
    <x v="1"/>
  </r>
  <r>
    <n v="144"/>
    <n v="144"/>
    <n v="26"/>
    <d v="2023-03-07T00:00:00"/>
    <x v="32"/>
    <x v="1"/>
    <x v="1"/>
    <s v="www.SamsClub.com"/>
    <x v="1"/>
    <x v="1"/>
    <s v="USA"/>
    <s v="Falcon Safety Products, Inc. "/>
    <n v="14.48"/>
    <n v="3.62"/>
    <x v="116"/>
    <n v="4"/>
    <x v="5"/>
    <x v="1"/>
    <x v="1"/>
  </r>
  <r>
    <n v="145"/>
    <n v="145"/>
    <n v="26"/>
    <d v="2023-03-07T00:00:00"/>
    <x v="32"/>
    <x v="1"/>
    <x v="1"/>
    <s v="www.SamsClub.com"/>
    <x v="1"/>
    <x v="1"/>
    <s v="USA"/>
    <s v="Falcon Safety Products, Inc. "/>
    <n v="44.98"/>
    <n v="3.7483333333333331"/>
    <x v="117"/>
    <n v="12"/>
    <x v="6"/>
    <x v="1"/>
    <x v="1"/>
  </r>
  <r>
    <n v="146"/>
    <n v="146"/>
    <n v="6"/>
    <d v="2023-03-06T00:00:00"/>
    <x v="33"/>
    <x v="1"/>
    <x v="1"/>
    <s v="www.Staples.com"/>
    <x v="1"/>
    <x v="1"/>
    <s v="USA"/>
    <s v="Falcon Safety Products, Inc. "/>
    <n v="28.79"/>
    <n v="9.5966666666666658"/>
    <x v="118"/>
    <n v="3"/>
    <x v="3"/>
    <x v="1"/>
    <x v="1"/>
  </r>
  <r>
    <n v="147"/>
    <n v="147"/>
    <n v="6"/>
    <d v="2023-03-06T00:00:00"/>
    <x v="33"/>
    <x v="1"/>
    <x v="1"/>
    <s v="www.Staples.com"/>
    <x v="1"/>
    <x v="1"/>
    <s v="USA"/>
    <s v="Falcon Safety Products, Inc. "/>
    <n v="36.99"/>
    <n v="6.165"/>
    <x v="119"/>
    <n v="6"/>
    <x v="4"/>
    <x v="7"/>
    <x v="1"/>
  </r>
  <r>
    <n v="148"/>
    <n v="148"/>
    <n v="6"/>
    <d v="2023-03-06T00:00:00"/>
    <x v="33"/>
    <x v="1"/>
    <x v="1"/>
    <s v="www.Staples.com"/>
    <x v="1"/>
    <x v="1"/>
    <s v="USA"/>
    <s v="Falcon Safety Products, Inc. "/>
    <n v="69.09"/>
    <n v="5.7575000000000003"/>
    <x v="74"/>
    <n v="12"/>
    <x v="6"/>
    <x v="7"/>
    <x v="1"/>
  </r>
  <r>
    <n v="149"/>
    <n v="149"/>
    <n v="6"/>
    <d v="2023-03-06T00:00:00"/>
    <x v="33"/>
    <x v="1"/>
    <x v="1"/>
    <s v="www.Staples.com"/>
    <x v="1"/>
    <x v="1"/>
    <s v="USA"/>
    <s v="Falcon Safety Products, Inc. "/>
    <n v="10.59"/>
    <n v="10.59"/>
    <x v="120"/>
    <n v="1"/>
    <x v="2"/>
    <x v="3"/>
    <x v="1"/>
  </r>
  <r>
    <n v="150"/>
    <n v="150"/>
    <n v="6"/>
    <d v="2023-03-06T00:00:00"/>
    <x v="33"/>
    <x v="1"/>
    <x v="1"/>
    <s v="www.Staples.com"/>
    <x v="1"/>
    <x v="1"/>
    <s v="USA"/>
    <s v="Falcon Safety Products, Inc. "/>
    <n v="13.19"/>
    <n v="13.19"/>
    <x v="121"/>
    <n v="1"/>
    <x v="2"/>
    <x v="3"/>
    <x v="2"/>
  </r>
  <r>
    <n v="151"/>
    <n v="151"/>
    <n v="6"/>
    <d v="2023-03-06T00:00:00"/>
    <x v="33"/>
    <x v="1"/>
    <x v="1"/>
    <s v="www.Staples.com"/>
    <x v="1"/>
    <x v="1"/>
    <s v="USA"/>
    <s v="Falcon Safety Products, Inc. "/>
    <n v="29.49"/>
    <n v="29.49"/>
    <x v="122"/>
    <n v="1"/>
    <x v="2"/>
    <x v="8"/>
    <x v="1"/>
  </r>
  <r>
    <n v="152"/>
    <n v="152"/>
    <n v="6"/>
    <d v="2023-03-06T00:00:00"/>
    <x v="33"/>
    <x v="1"/>
    <x v="1"/>
    <s v="www.Staples.com"/>
    <x v="1"/>
    <x v="1"/>
    <s v="USA"/>
    <s v="Falcon Safety Products, Inc. "/>
    <n v="37.99"/>
    <n v="18.995000000000001"/>
    <x v="123"/>
    <n v="2"/>
    <x v="1"/>
    <x v="8"/>
    <x v="1"/>
  </r>
  <r>
    <n v="153"/>
    <n v="153"/>
    <n v="6"/>
    <d v="2023-03-06T00:00:00"/>
    <x v="33"/>
    <x v="1"/>
    <x v="1"/>
    <s v="www.Staples.com"/>
    <x v="1"/>
    <x v="1"/>
    <s v="USA"/>
    <s v="Falcon Safety Products, Inc. "/>
    <n v="22.69"/>
    <n v="22.69"/>
    <x v="124"/>
    <n v="1"/>
    <x v="2"/>
    <x v="7"/>
    <x v="1"/>
  </r>
  <r>
    <n v="154"/>
    <n v="154"/>
    <n v="6"/>
    <d v="2023-04-07T00:00:00"/>
    <x v="33"/>
    <x v="1"/>
    <x v="1"/>
    <s v="www.Staples.com"/>
    <x v="1"/>
    <x v="3"/>
    <s v="USA"/>
    <s v="Falcon Safety Products, Inc. "/>
    <n v="19.989999999999998"/>
    <n v="19.989999999999998"/>
    <x v="84"/>
    <n v="1"/>
    <x v="2"/>
    <x v="1"/>
    <x v="0"/>
  </r>
  <r>
    <n v="155"/>
    <n v="155"/>
    <n v="6"/>
    <d v="2023-03-06T00:00:00"/>
    <x v="33"/>
    <x v="1"/>
    <x v="1"/>
    <s v="www.Staples.com"/>
    <x v="36"/>
    <x v="55"/>
    <s v=" "/>
    <m/>
    <n v="7.29"/>
    <n v="7.29"/>
    <x v="125"/>
    <n v="1"/>
    <x v="2"/>
    <x v="1"/>
    <x v="0"/>
  </r>
  <r>
    <n v="156"/>
    <n v="156"/>
    <n v="6"/>
    <d v="2023-03-06T00:00:00"/>
    <x v="33"/>
    <x v="1"/>
    <x v="1"/>
    <s v="www.Staples.com"/>
    <x v="31"/>
    <x v="46"/>
    <s v="USA"/>
    <s v="Staples the Office Superstore, LLC"/>
    <n v="29.49"/>
    <n v="7.3724999999999996"/>
    <x v="126"/>
    <n v="4"/>
    <x v="5"/>
    <x v="1"/>
    <x v="1"/>
  </r>
  <r>
    <n v="157"/>
    <n v="157"/>
    <n v="6"/>
    <d v="2023-03-06T00:00:00"/>
    <x v="33"/>
    <x v="1"/>
    <x v="1"/>
    <s v="www.Staples.com"/>
    <x v="31"/>
    <x v="46"/>
    <s v="USA"/>
    <s v="Staples the Office Superstore, LLC"/>
    <n v="36.99"/>
    <n v="6.165"/>
    <x v="127"/>
    <n v="6"/>
    <x v="4"/>
    <x v="1"/>
    <x v="1"/>
  </r>
  <r>
    <n v="158"/>
    <n v="158"/>
    <n v="6"/>
    <d v="2023-03-06T00:00:00"/>
    <x v="33"/>
    <x v="1"/>
    <x v="1"/>
    <s v="www.Staples.com"/>
    <x v="31"/>
    <x v="46"/>
    <s v="USA"/>
    <s v="Staples the Office Superstore, LLC"/>
    <n v="14.99"/>
    <n v="7.4950000000000001"/>
    <x v="128"/>
    <n v="2"/>
    <x v="1"/>
    <x v="1"/>
    <x v="1"/>
  </r>
  <r>
    <n v="159"/>
    <n v="159"/>
    <n v="13"/>
    <d v="2023-03-06T00:00:00"/>
    <x v="34"/>
    <x v="1"/>
    <x v="1"/>
    <s v="www.Target.com"/>
    <x v="1"/>
    <x v="1"/>
    <s v="USA"/>
    <s v="Falcon Safety Products, Inc. "/>
    <n v="17.989999999999998"/>
    <n v="8.9949999999999992"/>
    <x v="25"/>
    <n v="2"/>
    <x v="1"/>
    <x v="1"/>
    <x v="1"/>
  </r>
  <r>
    <n v="160"/>
    <n v="160"/>
    <n v="13"/>
    <d v="2023-02-15T00:00:00"/>
    <x v="34"/>
    <x v="1"/>
    <x v="1"/>
    <s v="www.Target.com"/>
    <x v="16"/>
    <x v="22"/>
    <s v="USA"/>
    <s v="Norazza, Inc."/>
    <n v="12.99"/>
    <n v="6.4950000000000001"/>
    <x v="1"/>
    <n v="2"/>
    <x v="1"/>
    <x v="1"/>
    <x v="1"/>
  </r>
  <r>
    <n v="161"/>
    <n v="161"/>
    <n v="13"/>
    <d v="2023-02-15T00:00:00"/>
    <x v="34"/>
    <x v="1"/>
    <x v="1"/>
    <s v="www.Target.com"/>
    <x v="16"/>
    <x v="22"/>
    <s v="USA"/>
    <s v="Norazza, Inc."/>
    <n v="6.99"/>
    <n v="6.99"/>
    <x v="129"/>
    <n v="1"/>
    <x v="2"/>
    <x v="1"/>
    <x v="1"/>
  </r>
  <r>
    <n v="162"/>
    <n v="162"/>
    <n v="21"/>
    <d v="2023-03-09T00:00:00"/>
    <x v="35"/>
    <x v="1"/>
    <x v="3"/>
    <s v="www.Uline.com"/>
    <x v="37"/>
    <x v="56"/>
    <s v="USA"/>
    <s v="Uline, Inc."/>
    <n v="9.9499999999999993"/>
    <n v="4.9749999999999996"/>
    <x v="130"/>
    <n v="2"/>
    <x v="1"/>
    <x v="4"/>
    <x v="1"/>
  </r>
  <r>
    <n v="163"/>
    <n v="163"/>
    <n v="21"/>
    <d v="2023-03-09T00:00:00"/>
    <x v="35"/>
    <x v="1"/>
    <x v="3"/>
    <s v="www.Uline.com"/>
    <x v="37"/>
    <x v="56"/>
    <s v="USA"/>
    <s v="Uline, Inc."/>
    <n v="9.4499999999999993"/>
    <n v="1.575"/>
    <x v="131"/>
    <n v="6"/>
    <x v="4"/>
    <x v="4"/>
    <x v="1"/>
  </r>
  <r>
    <n v="164"/>
    <n v="164"/>
    <n v="21"/>
    <d v="2023-03-09T00:00:00"/>
    <x v="35"/>
    <x v="1"/>
    <x v="3"/>
    <s v="www.Uline.com"/>
    <x v="37"/>
    <x v="56"/>
    <s v="USA"/>
    <s v="Uline, Inc."/>
    <n v="7.45"/>
    <n v="0.62083333333333335"/>
    <x v="132"/>
    <n v="12"/>
    <x v="6"/>
    <x v="4"/>
    <x v="1"/>
  </r>
  <r>
    <n v="165"/>
    <n v="165"/>
    <n v="29"/>
    <d v="2023-03-16T00:00:00"/>
    <x v="36"/>
    <x v="1"/>
    <x v="1"/>
    <s v="www.Walgreens.com"/>
    <x v="38"/>
    <x v="57"/>
    <s v="USA"/>
    <s v="Walgreen Co."/>
    <n v="9.99"/>
    <n v="9.99"/>
    <x v="102"/>
    <n v="1"/>
    <x v="2"/>
    <x v="1"/>
    <x v="1"/>
  </r>
  <r>
    <n v="166"/>
    <n v="166"/>
    <n v="2"/>
    <d v="2023-02-15T00:00:00"/>
    <x v="37"/>
    <x v="1"/>
    <x v="1"/>
    <s v="www.Walmart.com"/>
    <x v="1"/>
    <x v="1"/>
    <s v="USA"/>
    <s v="Falcon Safety Products, Inc. "/>
    <n v="8.8800000000000008"/>
    <n v="4.4400000000000004"/>
    <x v="133"/>
    <n v="2"/>
    <x v="1"/>
    <x v="1"/>
    <x v="1"/>
  </r>
  <r>
    <n v="167"/>
    <n v="167"/>
    <n v="2"/>
    <d v="2023-02-15T00:00:00"/>
    <x v="37"/>
    <x v="1"/>
    <x v="1"/>
    <s v="www.Walmart.com"/>
    <x v="1"/>
    <x v="1"/>
    <s v="USA"/>
    <s v="Falcon Safety Products, Inc. "/>
    <n v="59.95"/>
    <n v="4.9958333333333336"/>
    <x v="134"/>
    <n v="12"/>
    <x v="6"/>
    <x v="1"/>
    <x v="1"/>
  </r>
  <r>
    <n v="168"/>
    <n v="168"/>
    <n v="2"/>
    <d v="2023-03-06T00:00:00"/>
    <x v="37"/>
    <x v="1"/>
    <x v="1"/>
    <s v="www.Walmart.com"/>
    <x v="1"/>
    <x v="1"/>
    <s v="USA"/>
    <s v="Falcon Safety Products, Inc. "/>
    <n v="8.8800000000000008"/>
    <n v="4.4400000000000004"/>
    <x v="133"/>
    <n v="2"/>
    <x v="1"/>
    <x v="1"/>
    <x v="1"/>
  </r>
  <r>
    <n v="169"/>
    <n v="169"/>
    <n v="2"/>
    <d v="2023-03-06T00:00:00"/>
    <x v="37"/>
    <x v="1"/>
    <x v="1"/>
    <s v="www.Walmart.com"/>
    <x v="1"/>
    <x v="1"/>
    <s v="USA"/>
    <s v="Falcon Safety Products, Inc. "/>
    <n v="9.7899999999999991"/>
    <n v="9.7899999999999991"/>
    <x v="135"/>
    <n v="1"/>
    <x v="2"/>
    <x v="1"/>
    <x v="1"/>
  </r>
  <r>
    <n v="170"/>
    <n v="170"/>
    <n v="2"/>
    <d v="2023-03-06T00:00:00"/>
    <x v="37"/>
    <x v="1"/>
    <x v="1"/>
    <s v="www.Walmart.com"/>
    <x v="1"/>
    <x v="1"/>
    <s v="USA"/>
    <s v="Falcon Safety Products, Inc. "/>
    <n v="16.96"/>
    <n v="8.48"/>
    <x v="136"/>
    <n v="2"/>
    <x v="1"/>
    <x v="1"/>
    <x v="1"/>
  </r>
  <r>
    <n v="171"/>
    <n v="171"/>
    <n v="2"/>
    <d v="2023-03-06T00:00:00"/>
    <x v="37"/>
    <x v="1"/>
    <x v="1"/>
    <s v="www.Walmart.com"/>
    <x v="1"/>
    <x v="1"/>
    <s v="USA"/>
    <s v="Falcon Safety Products, Inc. "/>
    <n v="28.73"/>
    <n v="7.1825000000000001"/>
    <x v="137"/>
    <n v="4"/>
    <x v="5"/>
    <x v="1"/>
    <x v="1"/>
  </r>
  <r>
    <n v="172"/>
    <n v="172"/>
    <n v="2"/>
    <d v="2023-03-06T00:00:00"/>
    <x v="37"/>
    <x v="1"/>
    <x v="1"/>
    <s v="www.Walmart.com"/>
    <x v="1"/>
    <x v="1"/>
    <s v="USA"/>
    <s v="Falcon Safety Products, Inc. "/>
    <n v="24.99"/>
    <n v="8.33"/>
    <x v="138"/>
    <n v="3"/>
    <x v="3"/>
    <x v="1"/>
    <x v="1"/>
  </r>
  <r>
    <n v="173"/>
    <n v="173"/>
    <n v="2"/>
    <d v="2023-03-06T00:00:00"/>
    <x v="37"/>
    <x v="1"/>
    <x v="1"/>
    <s v="www.Walmart.com"/>
    <x v="1"/>
    <x v="1"/>
    <s v="USA"/>
    <s v="Falcon Safety Products, Inc. "/>
    <n v="35.99"/>
    <n v="5.998333333333334"/>
    <x v="139"/>
    <n v="6"/>
    <x v="4"/>
    <x v="1"/>
    <x v="1"/>
  </r>
  <r>
    <n v="174"/>
    <n v="174"/>
    <n v="2"/>
    <d v="2023-03-06T00:00:00"/>
    <x v="37"/>
    <x v="1"/>
    <x v="1"/>
    <s v="www.Walmart.com"/>
    <x v="1"/>
    <x v="1"/>
    <s v="USA"/>
    <s v="Falcon Safety Products, Inc. "/>
    <n v="60.74"/>
    <n v="5.0616666666666665"/>
    <x v="140"/>
    <n v="12"/>
    <x v="6"/>
    <x v="7"/>
    <x v="1"/>
  </r>
  <r>
    <n v="175"/>
    <n v="175"/>
    <n v="2"/>
    <d v="2023-04-07T00:00:00"/>
    <x v="37"/>
    <x v="1"/>
    <x v="1"/>
    <s v="www.Walmart.com"/>
    <x v="1"/>
    <x v="3"/>
    <s v="USA"/>
    <s v="Falcon Safety Products, Inc. "/>
    <n v="46.99"/>
    <n v="46.99"/>
    <x v="141"/>
    <n v="1"/>
    <x v="2"/>
    <x v="1"/>
    <x v="0"/>
  </r>
  <r>
    <n v="176"/>
    <n v="176"/>
    <n v="2"/>
    <d v="2023-03-06T00:00:00"/>
    <x v="37"/>
    <x v="1"/>
    <x v="1"/>
    <s v="www.Walmart.com"/>
    <x v="10"/>
    <x v="11"/>
    <s v="China"/>
    <s v="AW Distributing- SHANGHAI AW CUSTOM MANUFACTURING &amp; AEROSOL PROPELLANT CO., LTD."/>
    <n v="16.16"/>
    <n v="8.08"/>
    <x v="27"/>
    <n v="2"/>
    <x v="1"/>
    <x v="1"/>
    <x v="1"/>
  </r>
  <r>
    <n v="177"/>
    <n v="177"/>
    <n v="2"/>
    <d v="2023-03-06T00:00:00"/>
    <x v="37"/>
    <x v="1"/>
    <x v="1"/>
    <s v="www.Walmart.com"/>
    <x v="2"/>
    <x v="2"/>
    <s v="USA"/>
    <s v="AVW Inc, dba Max Pro"/>
    <n v="108"/>
    <n v="9"/>
    <x v="142"/>
    <n v="12"/>
    <x v="6"/>
    <x v="1"/>
    <x v="1"/>
  </r>
  <r>
    <n v="178"/>
    <n v="178"/>
    <n v="2"/>
    <d v="2023-03-06T00:00:00"/>
    <x v="37"/>
    <x v="1"/>
    <x v="1"/>
    <s v="www.Walmart.com"/>
    <x v="2"/>
    <x v="2"/>
    <s v="USA"/>
    <s v="AVW Inc, dba Max Pro"/>
    <n v="29.99"/>
    <n v="9.9966666666666661"/>
    <x v="143"/>
    <n v="3"/>
    <x v="3"/>
    <x v="1"/>
    <x v="1"/>
  </r>
  <r>
    <n v="179"/>
    <n v="179"/>
    <n v="2"/>
    <d v="2023-02-15T00:00:00"/>
    <x v="37"/>
    <x v="1"/>
    <x v="1"/>
    <s v="www.Walmart.com"/>
    <x v="12"/>
    <x v="18"/>
    <s v="USA"/>
    <s v="Falcon Safety Products"/>
    <n v="11.89"/>
    <n v="11.89"/>
    <x v="144"/>
    <n v="1"/>
    <x v="2"/>
    <x v="1"/>
    <x v="1"/>
  </r>
  <r>
    <n v="180"/>
    <n v="180"/>
    <n v="2"/>
    <d v="2023-03-06T00:00:00"/>
    <x v="37"/>
    <x v="1"/>
    <x v="1"/>
    <s v="www.Walmart.com"/>
    <x v="12"/>
    <x v="18"/>
    <s v="USA"/>
    <s v="Falcon Safety Products"/>
    <n v="13.99"/>
    <n v="13.99"/>
    <x v="145"/>
    <n v="1"/>
    <x v="2"/>
    <x v="1"/>
    <x v="1"/>
  </r>
  <r>
    <n v="181"/>
    <n v="181"/>
    <n v="2"/>
    <d v="2023-03-06T00:00:00"/>
    <x v="37"/>
    <x v="1"/>
    <x v="1"/>
    <s v="www.Walmart.com"/>
    <x v="12"/>
    <x v="18"/>
    <s v="USA"/>
    <s v="Falcon Safety Products"/>
    <n v="13.99"/>
    <n v="13.99"/>
    <x v="146"/>
    <n v="1"/>
    <x v="2"/>
    <x v="3"/>
    <x v="1"/>
  </r>
  <r>
    <n v="182"/>
    <n v="182"/>
    <n v="2"/>
    <d v="2023-03-06T00:00:00"/>
    <x v="37"/>
    <x v="1"/>
    <x v="1"/>
    <s v="www.Walmart.com"/>
    <x v="12"/>
    <x v="18"/>
    <s v="USA"/>
    <s v="Falcon Safety Products"/>
    <n v="21.95"/>
    <n v="10.975"/>
    <x v="147"/>
    <n v="2"/>
    <x v="1"/>
    <x v="1"/>
    <x v="1"/>
  </r>
  <r>
    <n v="183"/>
    <n v="183"/>
    <n v="2"/>
    <d v="2023-03-06T00:00:00"/>
    <x v="37"/>
    <x v="1"/>
    <x v="1"/>
    <s v="www.Walmart.com"/>
    <x v="12"/>
    <x v="18"/>
    <s v="USA"/>
    <s v="Falcon Safety Products"/>
    <n v="14.25"/>
    <n v="14.25"/>
    <x v="148"/>
    <n v="1"/>
    <x v="2"/>
    <x v="1"/>
    <x v="1"/>
  </r>
  <r>
    <n v="184"/>
    <n v="184"/>
    <n v="2"/>
    <d v="2023-02-15T00:00:00"/>
    <x v="37"/>
    <x v="1"/>
    <x v="1"/>
    <s v="www.Walmart.com"/>
    <x v="16"/>
    <x v="22"/>
    <s v="USA"/>
    <s v="Norazza, Inc."/>
    <n v="18.149999999999999"/>
    <n v="9.0749999999999993"/>
    <x v="149"/>
    <n v="2"/>
    <x v="1"/>
    <x v="1"/>
    <x v="1"/>
  </r>
  <r>
    <n v="185"/>
    <n v="185"/>
    <n v="2"/>
    <d v="2023-03-06T00:00:00"/>
    <x v="37"/>
    <x v="1"/>
    <x v="1"/>
    <s v="www.Walmart.com"/>
    <x v="16"/>
    <x v="22"/>
    <s v="USA"/>
    <s v="Norazza, Inc."/>
    <n v="18.149999999999999"/>
    <n v="9.0749999999999993"/>
    <x v="149"/>
    <n v="2"/>
    <x v="1"/>
    <x v="1"/>
    <x v="1"/>
  </r>
  <r>
    <n v="186"/>
    <n v="186"/>
    <n v="2"/>
    <d v="2023-03-06T00:00:00"/>
    <x v="37"/>
    <x v="1"/>
    <x v="1"/>
    <s v="www.Walmart.com"/>
    <x v="39"/>
    <x v="58"/>
    <s v=" "/>
    <m/>
    <n v="11.99"/>
    <n v="11.99"/>
    <x v="150"/>
    <n v="1"/>
    <x v="2"/>
    <x v="3"/>
    <x v="1"/>
  </r>
  <r>
    <n v="187"/>
    <n v="187"/>
    <n v="2"/>
    <d v="2023-03-06T00:00:00"/>
    <x v="37"/>
    <x v="1"/>
    <x v="1"/>
    <s v="www.Walmart.com"/>
    <x v="40"/>
    <x v="59"/>
    <s v="USA"/>
    <s v="Walmart, Inc. "/>
    <n v="7.88"/>
    <n v="7.88"/>
    <x v="151"/>
    <n v="1"/>
    <x v="2"/>
    <x v="1"/>
    <x v="1"/>
  </r>
  <r>
    <n v="188"/>
    <n v="188"/>
    <n v="2"/>
    <d v="2023-03-06T00:00:00"/>
    <x v="37"/>
    <x v="1"/>
    <x v="1"/>
    <s v="www.Walmart.com"/>
    <x v="40"/>
    <x v="59"/>
    <s v="USA"/>
    <s v="Walmart, Inc. "/>
    <n v="21.88"/>
    <n v="5.47"/>
    <x v="152"/>
    <n v="4"/>
    <x v="5"/>
    <x v="1"/>
    <x v="1"/>
  </r>
  <r>
    <n v="189"/>
    <n v="189"/>
    <n v="2"/>
    <d v="2023-03-06T00:00:00"/>
    <x v="37"/>
    <x v="1"/>
    <x v="1"/>
    <s v="www.Walmart.com"/>
    <x v="40"/>
    <x v="59"/>
    <s v="USA"/>
    <s v="Walmart, Inc. "/>
    <n v="14.88"/>
    <n v="7.44"/>
    <x v="153"/>
    <n v="2"/>
    <x v="1"/>
    <x v="1"/>
    <x v="1"/>
  </r>
  <r>
    <n v="190"/>
    <n v="190"/>
    <n v="8"/>
    <d v="2023-03-08T00:00:00"/>
    <x v="38"/>
    <x v="1"/>
    <x v="3"/>
    <s v="www.WBMason.com"/>
    <x v="1"/>
    <x v="1"/>
    <s v="USA"/>
    <s v="Falcon Safety Products, Inc. "/>
    <n v="18.989999999999998"/>
    <n v="9.4949999999999992"/>
    <x v="154"/>
    <n v="2"/>
    <x v="1"/>
    <x v="1"/>
    <x v="1"/>
  </r>
  <r>
    <n v="191"/>
    <n v="191"/>
    <n v="8"/>
    <d v="2023-03-08T00:00:00"/>
    <x v="38"/>
    <x v="1"/>
    <x v="3"/>
    <s v="www.WBMason.com"/>
    <x v="1"/>
    <x v="1"/>
    <s v="USA"/>
    <s v="Falcon Safety Products, Inc. "/>
    <n v="11.38"/>
    <n v="11.38"/>
    <x v="155"/>
    <n v="1"/>
    <x v="2"/>
    <x v="1"/>
    <x v="1"/>
  </r>
  <r>
    <n v="192"/>
    <n v="192"/>
    <n v="8"/>
    <d v="2023-03-08T00:00:00"/>
    <x v="38"/>
    <x v="1"/>
    <x v="3"/>
    <s v="www.WBMason.com"/>
    <x v="1"/>
    <x v="1"/>
    <s v="USA"/>
    <s v="Falcon Safety Products, Inc. "/>
    <n v="37.979999999999997"/>
    <n v="18.989999999999998"/>
    <x v="156"/>
    <n v="2"/>
    <x v="1"/>
    <x v="8"/>
    <x v="1"/>
  </r>
  <r>
    <n v="193"/>
    <n v="193"/>
    <n v="8"/>
    <d v="2023-03-08T00:00:00"/>
    <x v="38"/>
    <x v="1"/>
    <x v="3"/>
    <s v="www.WBMason.com"/>
    <x v="1"/>
    <x v="1"/>
    <s v="USA"/>
    <s v="Falcon Safety Products, Inc. "/>
    <n v="29.84"/>
    <n v="29.84"/>
    <x v="157"/>
    <n v="1"/>
    <x v="2"/>
    <x v="8"/>
    <x v="1"/>
  </r>
  <r>
    <n v="194"/>
    <n v="194"/>
    <n v="8"/>
    <d v="2023-03-08T00:00:00"/>
    <x v="38"/>
    <x v="1"/>
    <x v="3"/>
    <s v="www.WBMason.com"/>
    <x v="1"/>
    <x v="1"/>
    <s v="USA"/>
    <s v="Falcon Safety Products, Inc. "/>
    <n v="10.58"/>
    <n v="10.58"/>
    <x v="158"/>
    <n v="1"/>
    <x v="2"/>
    <x v="3"/>
    <x v="1"/>
  </r>
  <r>
    <n v="195"/>
    <n v="195"/>
    <n v="8"/>
    <d v="2023-03-08T00:00:00"/>
    <x v="38"/>
    <x v="1"/>
    <x v="3"/>
    <s v="www.WBMason.com"/>
    <x v="1"/>
    <x v="1"/>
    <s v="USA"/>
    <s v="Falcon Safety Products, Inc. "/>
    <n v="66.89"/>
    <n v="11.148333333333333"/>
    <x v="159"/>
    <n v="6"/>
    <x v="4"/>
    <x v="1"/>
    <x v="1"/>
  </r>
  <r>
    <n v="196"/>
    <n v="196"/>
    <n v="8"/>
    <d v="2023-03-08T00:00:00"/>
    <x v="38"/>
    <x v="1"/>
    <x v="3"/>
    <s v="www.WBMason.com"/>
    <x v="1"/>
    <x v="1"/>
    <s v="USA"/>
    <s v="Falcon Safety Products, Inc. "/>
    <n v="15.79"/>
    <n v="15.79"/>
    <x v="160"/>
    <n v="1"/>
    <x v="2"/>
    <x v="4"/>
    <x v="1"/>
  </r>
  <r>
    <n v="197"/>
    <n v="197"/>
    <n v="8"/>
    <d v="2023-03-08T00:00:00"/>
    <x v="38"/>
    <x v="1"/>
    <x v="3"/>
    <s v="www.WBMason.com"/>
    <x v="1"/>
    <x v="1"/>
    <s v="USA"/>
    <s v="Falcon Safety Products, Inc. "/>
    <n v="36.99"/>
    <n v="9.2475000000000005"/>
    <x v="161"/>
    <n v="4"/>
    <x v="5"/>
    <x v="1"/>
    <x v="1"/>
  </r>
  <r>
    <n v="198"/>
    <n v="198"/>
    <n v="8"/>
    <d v="2023-03-08T00:00:00"/>
    <x v="38"/>
    <x v="1"/>
    <x v="3"/>
    <s v="www.WBMason.com"/>
    <x v="1"/>
    <x v="1"/>
    <s v="USA"/>
    <s v="Falcon Safety Products, Inc. "/>
    <n v="35.479999999999997"/>
    <n v="17.739999999999998"/>
    <x v="162"/>
    <n v="2"/>
    <x v="1"/>
    <x v="1"/>
    <x v="1"/>
  </r>
  <r>
    <n v="199"/>
    <n v="199"/>
    <n v="8"/>
    <d v="2023-03-08T00:00:00"/>
    <x v="38"/>
    <x v="1"/>
    <x v="3"/>
    <s v="www.WBMason.com"/>
    <x v="1"/>
    <x v="1"/>
    <s v="USA"/>
    <s v="Falcon Safety Products, Inc. "/>
    <n v="17.98"/>
    <n v="17.98"/>
    <x v="163"/>
    <n v="1"/>
    <x v="2"/>
    <x v="1"/>
    <x v="1"/>
  </r>
  <r>
    <n v="200"/>
    <n v="200"/>
    <n v="8"/>
    <d v="2023-03-08T00:00:00"/>
    <x v="38"/>
    <x v="1"/>
    <x v="3"/>
    <s v="www.WBMason.com"/>
    <x v="10"/>
    <x v="11"/>
    <s v="China"/>
    <s v="AW Distributing- SHANGHAI AW CUSTOM MANUFACTURING &amp; AEROSOL PROPELLANT CO., LTD."/>
    <n v="14.98"/>
    <n v="7.49"/>
    <x v="164"/>
    <n v="2"/>
    <x v="1"/>
    <x v="1"/>
    <x v="1"/>
  </r>
  <r>
    <n v="201"/>
    <n v="201"/>
    <n v="8"/>
    <d v="2023-03-08T00:00:00"/>
    <x v="38"/>
    <x v="1"/>
    <x v="3"/>
    <s v="www.WBMason.com"/>
    <x v="10"/>
    <x v="11"/>
    <s v="China"/>
    <s v="AW Distributing- SHANGHAI AW CUSTOM MANUFACTURING &amp; AEROSOL PROPELLANT CO., LTD."/>
    <n v="9.49"/>
    <n v="9.49"/>
    <x v="165"/>
    <n v="1"/>
    <x v="2"/>
    <x v="1"/>
    <x v="1"/>
  </r>
  <r>
    <n v="202"/>
    <n v="202"/>
    <n v="8"/>
    <d v="2023-03-08T00:00:00"/>
    <x v="38"/>
    <x v="1"/>
    <x v="3"/>
    <s v="www.WBMason.com"/>
    <x v="10"/>
    <x v="11"/>
    <s v="China"/>
    <s v="AW Distributing- SHANGHAI AW CUSTOM MANUFACTURING &amp; AEROSOL PROPELLANT CO., LTD."/>
    <n v="27.98"/>
    <n v="6.9950000000000001"/>
    <x v="3"/>
    <n v="4"/>
    <x v="5"/>
    <x v="1"/>
    <x v="1"/>
  </r>
  <r>
    <n v="203"/>
    <n v="203"/>
    <n v="8"/>
    <d v="2023-03-08T00:00:00"/>
    <x v="38"/>
    <x v="1"/>
    <x v="3"/>
    <s v="www.WBMason.com"/>
    <x v="10"/>
    <x v="11"/>
    <s v="China"/>
    <s v="AW Distributing- SHANGHAI AW CUSTOM MANUFACTURING &amp; AEROSOL PROPELLANT CO., LTD."/>
    <n v="36.979999999999997"/>
    <n v="6.1633333333333331"/>
    <x v="166"/>
    <n v="6"/>
    <x v="4"/>
    <x v="1"/>
    <x v="1"/>
  </r>
  <r>
    <n v="204"/>
    <n v="204"/>
    <n v="37"/>
    <d v="2023-03-07T00:00:00"/>
    <x v="39"/>
    <x v="1"/>
    <x v="1"/>
    <s v="www.shop.wegmans.com"/>
    <x v="1"/>
    <x v="1"/>
    <s v="USA"/>
    <s v="Falcon Safety Products, Inc. "/>
    <n v="7.99"/>
    <n v="7.99"/>
    <x v="167"/>
    <n v="1"/>
    <x v="2"/>
    <x v="7"/>
    <x v="1"/>
  </r>
  <r>
    <n v="205"/>
    <n v="1"/>
    <n v="41"/>
    <d v="2023-03-09T00:00:00"/>
    <x v="4"/>
    <x v="2"/>
    <x v="4"/>
    <s v="14 Candlewood Lake Rd, Brookfield, CT 06804"/>
    <x v="0"/>
    <x v="60"/>
    <m/>
    <m/>
    <m/>
    <s v="-"/>
    <x v="13"/>
    <m/>
    <x v="0"/>
    <x v="0"/>
    <x v="0"/>
  </r>
  <r>
    <n v="206"/>
    <n v="2"/>
    <n v="24"/>
    <d v="2023-03-09T00:00:00"/>
    <x v="5"/>
    <x v="2"/>
    <x v="5"/>
    <s v="2 International Dr, Danbury, CT 06810"/>
    <x v="41"/>
    <x v="61"/>
    <s v="USA"/>
    <s v="Best Buy"/>
    <n v="8.99"/>
    <n v="4.4950000000000001"/>
    <x v="168"/>
    <n v="2"/>
    <x v="1"/>
    <x v="2"/>
    <x v="1"/>
  </r>
  <r>
    <n v="207"/>
    <n v="3"/>
    <n v="24"/>
    <d v="2023-04-03T00:00:00"/>
    <x v="5"/>
    <x v="2"/>
    <x v="5"/>
    <s v="351 5th Ave., New York, NY 10017"/>
    <x v="41"/>
    <x v="61"/>
    <s v="USA"/>
    <s v="Best Buy"/>
    <n v="14.99"/>
    <n v="7.4950000000000001"/>
    <x v="48"/>
    <n v="2"/>
    <x v="1"/>
    <x v="2"/>
    <x v="1"/>
  </r>
  <r>
    <n v="208"/>
    <n v="4"/>
    <n v="17"/>
    <d v="2023-03-09T00:00:00"/>
    <x v="6"/>
    <x v="2"/>
    <x v="6"/>
    <s v="169 Danbury Rd, New Milford, CT 06776"/>
    <x v="21"/>
    <x v="62"/>
    <m/>
    <s v="Big Lots"/>
    <n v="5.99"/>
    <n v="5.99"/>
    <x v="50"/>
    <n v="1"/>
    <x v="2"/>
    <x v="1"/>
    <x v="0"/>
  </r>
  <r>
    <n v="209"/>
    <n v="5"/>
    <n v="17"/>
    <d v="2023-03-09T00:00:00"/>
    <x v="6"/>
    <x v="2"/>
    <x v="6"/>
    <s v="169 Danbury Rd, New Milford, CT 06776"/>
    <x v="21"/>
    <x v="63"/>
    <m/>
    <s v="Big Lots"/>
    <n v="14.99"/>
    <n v="4.996666666666667"/>
    <x v="49"/>
    <n v="3"/>
    <x v="3"/>
    <x v="1"/>
    <x v="0"/>
  </r>
  <r>
    <n v="210"/>
    <n v="6"/>
    <n v="34"/>
    <d v="2023-03-09T00:00:00"/>
    <x v="9"/>
    <x v="2"/>
    <x v="7"/>
    <s v="200 Federal Rd, Brookfield, CT 06804"/>
    <x v="1"/>
    <x v="64"/>
    <s v="USA"/>
    <s v="Falcon Safety Products, Inc. "/>
    <n v="23.99"/>
    <n v="3.9983333333333331"/>
    <x v="169"/>
    <n v="6"/>
    <x v="4"/>
    <x v="4"/>
    <x v="1"/>
  </r>
  <r>
    <n v="211"/>
    <n v="7"/>
    <n v="32"/>
    <d v="2023-03-09T00:00:00"/>
    <x v="10"/>
    <x v="2"/>
    <x v="8"/>
    <s v="26 E Main St, Pawling, NY 12564"/>
    <x v="1"/>
    <x v="1"/>
    <s v="USA"/>
    <s v="Falcon Safety Products, Inc. "/>
    <n v="12.49"/>
    <n v="12.49"/>
    <x v="109"/>
    <n v="1"/>
    <x v="2"/>
    <x v="7"/>
    <x v="1"/>
  </r>
  <r>
    <n v="212"/>
    <n v="8"/>
    <n v="39"/>
    <d v="2023-03-09T00:00:00"/>
    <x v="12"/>
    <x v="2"/>
    <x v="6"/>
    <s v="31 NY-22, Pawling, NY 12564"/>
    <x v="1"/>
    <x v="1"/>
    <s v="USA"/>
    <s v="Falcon Safety Products, Inc. "/>
    <n v="7.5"/>
    <n v="7.5"/>
    <x v="170"/>
    <n v="1"/>
    <x v="2"/>
    <x v="1"/>
    <x v="1"/>
  </r>
  <r>
    <n v="213"/>
    <n v="9"/>
    <n v="43"/>
    <d v="2023-03-09T00:00:00"/>
    <x v="13"/>
    <x v="2"/>
    <x v="6"/>
    <s v="3108-3110 NY-22, Patterson, NY 12563"/>
    <x v="0"/>
    <x v="60"/>
    <m/>
    <m/>
    <m/>
    <s v="-"/>
    <x v="13"/>
    <m/>
    <x v="8"/>
    <x v="0"/>
    <x v="0"/>
  </r>
  <r>
    <n v="214"/>
    <n v="10"/>
    <n v="12"/>
    <d v="2023-03-09T00:00:00"/>
    <x v="17"/>
    <x v="2"/>
    <x v="9"/>
    <s v="80 Independence Way SE, Brewster, NY 10509"/>
    <x v="6"/>
    <x v="7"/>
    <s v="USA"/>
    <s v="CRC Industries Americas"/>
    <n v="6.58"/>
    <n v="6.58"/>
    <x v="74"/>
    <n v="1"/>
    <x v="2"/>
    <x v="2"/>
    <x v="1"/>
  </r>
  <r>
    <n v="215"/>
    <n v="11"/>
    <n v="20"/>
    <d v="2023-03-09T00:00:00"/>
    <x v="26"/>
    <x v="2"/>
    <x v="9"/>
    <s v="67 Eagle Rd, Danbury, CT 06810"/>
    <x v="30"/>
    <x v="65"/>
    <s v="USA"/>
    <s v="VOXX Accessories Corp."/>
    <n v="10.02"/>
    <n v="10.02"/>
    <x v="89"/>
    <n v="1"/>
    <x v="2"/>
    <x v="1"/>
    <x v="1"/>
  </r>
  <r>
    <n v="216"/>
    <n v="12"/>
    <n v="7"/>
    <d v="2023-03-09T00:00:00"/>
    <x v="33"/>
    <x v="2"/>
    <x v="10"/>
    <s v="122 Danbury Rd, New Milford, CT 06776"/>
    <x v="1"/>
    <x v="1"/>
    <s v="USA"/>
    <s v="Falcon Safety Products, Inc. "/>
    <n v="11.39"/>
    <n v="11.39"/>
    <x v="171"/>
    <n v="1"/>
    <x v="2"/>
    <x v="1"/>
    <x v="1"/>
  </r>
  <r>
    <n v="217"/>
    <n v="13"/>
    <n v="7"/>
    <d v="2023-03-09T00:00:00"/>
    <x v="33"/>
    <x v="2"/>
    <x v="10"/>
    <s v="122 Danbury Rd, New Milford, CT 06776"/>
    <x v="31"/>
    <x v="46"/>
    <s v="USA"/>
    <s v="Staples the Office Superstore, LLC"/>
    <n v="7.49"/>
    <n v="7.49"/>
    <x v="164"/>
    <n v="1"/>
    <x v="2"/>
    <x v="1"/>
    <x v="1"/>
  </r>
  <r>
    <n v="218"/>
    <n v="14"/>
    <n v="7"/>
    <d v="2023-03-09T00:00:00"/>
    <x v="33"/>
    <x v="2"/>
    <x v="10"/>
    <s v="122 Danbury Rd, New Milford, CT 06776"/>
    <x v="31"/>
    <x v="46"/>
    <s v="USA"/>
    <s v="Staples the Office Superstore, LLC"/>
    <n v="14.99"/>
    <n v="7.4950000000000001"/>
    <x v="128"/>
    <n v="2"/>
    <x v="1"/>
    <x v="1"/>
    <x v="1"/>
  </r>
  <r>
    <n v="219"/>
    <n v="15"/>
    <n v="7"/>
    <d v="2023-03-09T00:00:00"/>
    <x v="33"/>
    <x v="2"/>
    <x v="10"/>
    <s v="122 Danbury Rd, New Milford, CT 06776"/>
    <x v="31"/>
    <x v="46"/>
    <s v="USA"/>
    <s v="Staples the Office Superstore, LLC"/>
    <n v="29.49"/>
    <n v="7.3724999999999996"/>
    <x v="126"/>
    <n v="4"/>
    <x v="5"/>
    <x v="1"/>
    <x v="1"/>
  </r>
  <r>
    <n v="220"/>
    <n v="16"/>
    <n v="7"/>
    <d v="2023-03-30T00:00:00"/>
    <x v="33"/>
    <x v="2"/>
    <x v="10"/>
    <s v="6800 Wisconsin Ave., Chevy Chase, MD 20815"/>
    <x v="1"/>
    <x v="3"/>
    <s v="USA"/>
    <s v="Falcon Safety Products, Inc. "/>
    <n v="19.989999999999998"/>
    <n v="19.989999999999998"/>
    <x v="84"/>
    <n v="1"/>
    <x v="2"/>
    <x v="1"/>
    <x v="0"/>
  </r>
  <r>
    <n v="221"/>
    <n v="17"/>
    <n v="7"/>
    <d v="2023-03-30T00:00:00"/>
    <x v="33"/>
    <x v="2"/>
    <x v="10"/>
    <s v="6800 Wisconsin Ave., Chevy Chase, MD 20815"/>
    <x v="31"/>
    <x v="46"/>
    <s v="USA"/>
    <s v="Staples the Office Superstore, LLC"/>
    <n v="12.99"/>
    <n v="12.99"/>
    <x v="85"/>
    <n v="1"/>
    <x v="2"/>
    <x v="1"/>
    <x v="1"/>
  </r>
  <r>
    <n v="222"/>
    <n v="18"/>
    <n v="7"/>
    <d v="2023-03-30T00:00:00"/>
    <x v="33"/>
    <x v="2"/>
    <x v="10"/>
    <s v="6800 Wisconsin Ave., Chevy Chase, MD 20815"/>
    <x v="31"/>
    <x v="46"/>
    <s v="USA"/>
    <s v="Staples the Office Superstore, LLC"/>
    <m/>
    <s v="-"/>
    <x v="13"/>
    <n v="2"/>
    <x v="1"/>
    <x v="1"/>
    <x v="1"/>
  </r>
  <r>
    <n v="223"/>
    <n v="19"/>
    <n v="14"/>
    <d v="2023-02-15T00:00:00"/>
    <x v="34"/>
    <x v="2"/>
    <x v="11"/>
    <s v="not specified (from client)"/>
    <x v="16"/>
    <x v="66"/>
    <s v="USA"/>
    <s v="Norazza, Inc."/>
    <n v="12.99"/>
    <n v="6.4950000000000001"/>
    <x v="1"/>
    <n v="2"/>
    <x v="1"/>
    <x v="1"/>
    <x v="1"/>
  </r>
  <r>
    <n v="224"/>
    <n v="20"/>
    <n v="14"/>
    <d v="2023-03-09T00:00:00"/>
    <x v="34"/>
    <x v="2"/>
    <x v="11"/>
    <s v="7 Stony Hill Rd, Bethel, CT 06801"/>
    <x v="16"/>
    <x v="66"/>
    <s v="USA"/>
    <s v="Norazza, Inc."/>
    <n v="8.99"/>
    <n v="8.99"/>
    <x v="90"/>
    <n v="1"/>
    <x v="2"/>
    <x v="1"/>
    <x v="1"/>
  </r>
  <r>
    <n v="225"/>
    <n v="21"/>
    <n v="14"/>
    <d v="2023-03-09T00:00:00"/>
    <x v="34"/>
    <x v="2"/>
    <x v="11"/>
    <s v="7 Stony Hill Rd, Bethel, CT 06801"/>
    <x v="16"/>
    <x v="66"/>
    <s v="USA"/>
    <s v="Norazza, Inc."/>
    <n v="12.99"/>
    <n v="6.4950000000000001"/>
    <x v="1"/>
    <n v="2"/>
    <x v="1"/>
    <x v="1"/>
    <x v="1"/>
  </r>
  <r>
    <n v="226"/>
    <n v="22"/>
    <n v="14"/>
    <d v="2023-03-30T00:00:00"/>
    <x v="34"/>
    <x v="2"/>
    <x v="11"/>
    <s v="6831 Wisconsin Ave., Bethesda, MD"/>
    <x v="16"/>
    <x v="66"/>
    <s v="USA"/>
    <s v="Norazza, Inc."/>
    <n v="8.99"/>
    <n v="8.99"/>
    <x v="90"/>
    <n v="1"/>
    <x v="2"/>
    <x v="1"/>
    <x v="1"/>
  </r>
  <r>
    <n v="227"/>
    <n v="23"/>
    <n v="14"/>
    <d v="2023-03-30T00:00:00"/>
    <x v="34"/>
    <x v="2"/>
    <x v="11"/>
    <s v="6831 Wisconsin Ave., Bethesda, MD"/>
    <x v="16"/>
    <x v="66"/>
    <s v="USA"/>
    <s v="Norazza, Inc."/>
    <n v="12.99"/>
    <n v="6.4950000000000001"/>
    <x v="1"/>
    <n v="2"/>
    <x v="1"/>
    <x v="1"/>
    <x v="1"/>
  </r>
  <r>
    <n v="228"/>
    <n v="24"/>
    <n v="30"/>
    <d v="2023-03-09T00:00:00"/>
    <x v="36"/>
    <x v="2"/>
    <x v="8"/>
    <s v="173 Danbury Rd, New Milford, CT 06776"/>
    <x v="38"/>
    <x v="57"/>
    <s v="USA"/>
    <s v="Walgreen Co."/>
    <n v="11.49"/>
    <n v="11.49"/>
    <x v="172"/>
    <n v="1"/>
    <x v="2"/>
    <x v="1"/>
    <x v="1"/>
  </r>
  <r>
    <n v="229"/>
    <n v="25"/>
    <n v="3"/>
    <d v="2023-03-09T00:00:00"/>
    <x v="37"/>
    <x v="2"/>
    <x v="11"/>
    <s v="164 Danbury Rd, New Milford, CT 06776"/>
    <x v="40"/>
    <x v="67"/>
    <s v="USA"/>
    <s v="Walmart, Inc."/>
    <n v="7.88"/>
    <n v="7.88"/>
    <x v="151"/>
    <n v="1"/>
    <x v="2"/>
    <x v="1"/>
    <x v="1"/>
  </r>
  <r>
    <n v="230"/>
    <n v="26"/>
    <n v="3"/>
    <d v="2023-03-09T00:00:00"/>
    <x v="37"/>
    <x v="2"/>
    <x v="11"/>
    <s v="164 Danbury Rd, New Milford, CT 06776"/>
    <x v="40"/>
    <x v="67"/>
    <s v="USA"/>
    <s v="Walmart, Inc."/>
    <n v="14.88"/>
    <n v="7.44"/>
    <x v="153"/>
    <n v="2"/>
    <x v="1"/>
    <x v="1"/>
    <x v="1"/>
  </r>
  <r>
    <n v="231"/>
    <n v="27"/>
    <n v="3"/>
    <d v="2023-03-09T00:00:00"/>
    <x v="37"/>
    <x v="2"/>
    <x v="11"/>
    <s v="164 Danbury Rd, New Milford, CT 06776"/>
    <x v="40"/>
    <x v="67"/>
    <s v="USA"/>
    <s v="Walmart, Inc."/>
    <n v="21.88"/>
    <n v="5.47"/>
    <x v="152"/>
    <n v="4"/>
    <x v="5"/>
    <x v="1"/>
    <x v="1"/>
  </r>
  <r>
    <n v="232"/>
    <n v="28"/>
    <n v="104"/>
    <d v="2023-04-11T00:00:00"/>
    <x v="37"/>
    <x v="2"/>
    <x v="11"/>
    <s v="3040 College Park Dr, The Woodlands, TX 77384"/>
    <x v="40"/>
    <x v="67"/>
    <s v="USA"/>
    <s v="Walmart, Inc."/>
    <n v="7.88"/>
    <n v="7.88"/>
    <x v="151"/>
    <n v="1"/>
    <x v="2"/>
    <x v="1"/>
    <x v="1"/>
  </r>
  <r>
    <n v="233"/>
    <n v="29"/>
    <n v="104"/>
    <d v="2023-04-11T00:00:00"/>
    <x v="37"/>
    <x v="2"/>
    <x v="11"/>
    <s v="3040 College Park Dr, The Woodlands, TX 77384"/>
    <x v="40"/>
    <x v="67"/>
    <s v="USA"/>
    <s v="Walmart, Inc."/>
    <n v="14.88"/>
    <n v="7.44"/>
    <x v="153"/>
    <n v="2"/>
    <x v="1"/>
    <x v="1"/>
    <x v="1"/>
  </r>
  <r>
    <n v="234"/>
    <n v="30"/>
    <n v="104"/>
    <d v="2023-04-11T00:00:00"/>
    <x v="37"/>
    <x v="2"/>
    <x v="11"/>
    <s v="3040 College Park Dr, The Woodlands, TX 77384"/>
    <x v="40"/>
    <x v="67"/>
    <s v="USA"/>
    <s v="Walmart, Inc."/>
    <n v="21.88"/>
    <n v="5.47"/>
    <x v="152"/>
    <n v="4"/>
    <x v="5"/>
    <x v="1"/>
    <x v="1"/>
  </r>
  <r>
    <n v="235"/>
    <n v="31"/>
    <n v="105"/>
    <d v="2023-04-19T00:00:00"/>
    <x v="26"/>
    <x v="2"/>
    <x v="11"/>
    <s v="10 Susie Wilson Rd., Essex Junction, VT 05452"/>
    <x v="6"/>
    <x v="7"/>
    <s v="USA"/>
    <s v="CRC Industries Americas"/>
    <n v="7.98"/>
    <n v="3.99"/>
    <x v="173"/>
    <n v="2"/>
    <x v="1"/>
    <x v="2"/>
    <x v="0"/>
  </r>
  <r>
    <n v="236"/>
    <n v="32"/>
    <n v="105"/>
    <d v="2023-04-19T00:00:00"/>
    <x v="26"/>
    <x v="2"/>
    <x v="11"/>
    <s v="10 Susie Wilson Rd., Essex Junction, VT 05452"/>
    <x v="16"/>
    <x v="66"/>
    <s v="USA"/>
    <s v="Norazza, Inc."/>
    <n v="20.98"/>
    <n v="10.49"/>
    <x v="88"/>
    <n v="2"/>
    <x v="1"/>
    <x v="3"/>
    <x v="1"/>
  </r>
  <r>
    <n v="237"/>
    <n v="33"/>
    <n v="105"/>
    <d v="2023-04-19T00:00:00"/>
    <x v="26"/>
    <x v="2"/>
    <x v="11"/>
    <s v="10 Susie Wilson Rd., Essex Junction, VT 05452"/>
    <x v="42"/>
    <x v="68"/>
    <s v="USA"/>
    <s v="Ideal Industries, Inc."/>
    <n v="22.98"/>
    <n v="22.98"/>
    <x v="174"/>
    <n v="1"/>
    <x v="2"/>
    <x v="1"/>
    <x v="3"/>
  </r>
  <r>
    <n v="238"/>
    <n v="34"/>
    <n v="105"/>
    <d v="2023-04-19T00:00:00"/>
    <x v="26"/>
    <x v="2"/>
    <x v="11"/>
    <s v="10 Susie Wilson Rd., Essex Junction, VT 05452"/>
    <x v="2"/>
    <x v="69"/>
    <s v="USA"/>
    <s v="AVW Inc, dba Max Pro"/>
    <n v="10.48"/>
    <n v="10.48"/>
    <x v="87"/>
    <n v="1"/>
    <x v="2"/>
    <x v="2"/>
    <x v="1"/>
  </r>
  <r>
    <n v="239"/>
    <n v="35"/>
    <n v="105"/>
    <d v="2023-04-19T00:00:00"/>
    <x v="26"/>
    <x v="2"/>
    <x v="11"/>
    <s v="10 Susie Wilson Rd., Essex Junction, VT 05452"/>
    <x v="30"/>
    <x v="65"/>
    <s v="USA"/>
    <s v="VOXX Accessories Corp."/>
    <n v="10.02"/>
    <n v="10.02"/>
    <x v="89"/>
    <n v="1"/>
    <x v="2"/>
    <x v="1"/>
    <x v="1"/>
  </r>
  <r>
    <n v="240"/>
    <n v="36"/>
    <n v="106"/>
    <d v="2023-04-19T00:00:00"/>
    <x v="31"/>
    <x v="2"/>
    <x v="12"/>
    <s v="4 Joshua Way Rd, Essex, VT 05452"/>
    <x v="2"/>
    <x v="70"/>
    <s v="USA"/>
    <s v="AVW Inc, dba Max Pro"/>
    <n v="10.99"/>
    <n v="10.99"/>
    <x v="115"/>
    <n v="1"/>
    <x v="2"/>
    <x v="3"/>
    <x v="1"/>
  </r>
  <r>
    <n v="241"/>
    <n v="37"/>
    <n v="107"/>
    <d v="2023-05-01T00:00:00"/>
    <x v="36"/>
    <x v="2"/>
    <x v="8"/>
    <s v="2345 W 103rd St, Chicago, IL 60643"/>
    <x v="38"/>
    <x v="57"/>
    <s v="USA"/>
    <s v="Walgreen Co."/>
    <n v="10.99"/>
    <n v="10.99"/>
    <x v="73"/>
    <n v="1"/>
    <x v="2"/>
    <x v="1"/>
    <x v="1"/>
  </r>
  <r>
    <n v="242"/>
    <n v="1"/>
    <m/>
    <d v="2023-02-24T00:00:00"/>
    <x v="40"/>
    <x v="3"/>
    <x v="13"/>
    <s v="Branchburg, NJ"/>
    <x v="1"/>
    <x v="71"/>
    <s v="USA"/>
    <s v="Falcon Safety Products, Inc. "/>
    <m/>
    <n v="9.99"/>
    <x v="0"/>
    <m/>
    <x v="0"/>
    <x v="3"/>
    <x v="1"/>
  </r>
  <r>
    <n v="243"/>
    <n v="2"/>
    <m/>
    <d v="2023-02-24T00:00:00"/>
    <x v="40"/>
    <x v="3"/>
    <x v="13"/>
    <s v="Branchburg, NJ"/>
    <x v="1"/>
    <x v="72"/>
    <s v="USA"/>
    <s v="Falcon Safety Products, Inc. "/>
    <m/>
    <n v="14.99"/>
    <x v="0"/>
    <m/>
    <x v="0"/>
    <x v="7"/>
    <x v="1"/>
  </r>
  <r>
    <n v="244"/>
    <n v="3"/>
    <m/>
    <d v="2023-02-24T00:00:00"/>
    <x v="40"/>
    <x v="3"/>
    <x v="13"/>
    <s v="Branchburg, NJ"/>
    <x v="1"/>
    <x v="73"/>
    <s v="USA"/>
    <s v="Falcon Safety Products, Inc. "/>
    <m/>
    <n v="18.989999999999998"/>
    <x v="0"/>
    <m/>
    <x v="0"/>
    <x v="1"/>
    <x v="1"/>
  </r>
  <r>
    <n v="245"/>
    <n v="4"/>
    <m/>
    <d v="2023-02-24T00:00:00"/>
    <x v="40"/>
    <x v="3"/>
    <x v="13"/>
    <s v="Branchburg, NJ"/>
    <x v="1"/>
    <x v="74"/>
    <s v="USA"/>
    <s v="Falcon Safety Products, Inc. "/>
    <m/>
    <n v="31.99"/>
    <x v="0"/>
    <m/>
    <x v="0"/>
    <x v="8"/>
    <x v="1"/>
  </r>
  <r>
    <n v="246"/>
    <n v="5"/>
    <m/>
    <d v="2023-02-24T00:00:00"/>
    <x v="40"/>
    <x v="3"/>
    <x v="13"/>
    <s v="Branchburg, NJ"/>
    <x v="1"/>
    <x v="75"/>
    <s v="USA"/>
    <s v="Falcon Safety Products, Inc. "/>
    <m/>
    <n v="38.49"/>
    <x v="0"/>
    <m/>
    <x v="0"/>
    <x v="1"/>
    <x v="2"/>
  </r>
  <r>
    <n v="247"/>
    <n v="6"/>
    <m/>
    <d v="2023-02-24T00:00:00"/>
    <x v="40"/>
    <x v="3"/>
    <x v="13"/>
    <s v="Branchburg, NJ"/>
    <x v="1"/>
    <x v="76"/>
    <s v="USA"/>
    <s v="Falcon Safety Products, Inc. "/>
    <m/>
    <n v="19.989999999999998"/>
    <x v="0"/>
    <m/>
    <x v="0"/>
    <x v="3"/>
    <x v="2"/>
  </r>
  <r>
    <n v="248"/>
    <n v="7"/>
    <m/>
    <d v="2023-02-24T00:00:00"/>
    <x v="40"/>
    <x v="3"/>
    <x v="13"/>
    <s v="Branchburg, NJ"/>
    <x v="1"/>
    <x v="77"/>
    <s v="USA"/>
    <s v="Falcon Safety Products, Inc. "/>
    <m/>
    <n v="32.99"/>
    <x v="0"/>
    <m/>
    <x v="0"/>
    <x v="10"/>
    <x v="3"/>
  </r>
  <r>
    <n v="249"/>
    <n v="8"/>
    <m/>
    <d v="2023-02-24T00:00:00"/>
    <x v="40"/>
    <x v="3"/>
    <x v="13"/>
    <s v="Branchburg, NJ"/>
    <x v="1"/>
    <x v="78"/>
    <s v="USA"/>
    <s v="Falcon Safety Products, Inc. "/>
    <m/>
    <n v="59.99"/>
    <x v="0"/>
    <m/>
    <x v="0"/>
    <x v="1"/>
    <x v="1"/>
  </r>
  <r>
    <n v="250"/>
    <n v="9"/>
    <m/>
    <d v="2023-02-24T00:00:00"/>
    <x v="40"/>
    <x v="3"/>
    <x v="13"/>
    <s v="Branchburg, NJ"/>
    <x v="1"/>
    <x v="79"/>
    <s v="USA"/>
    <s v="Falcon Safety Products, Inc. "/>
    <m/>
    <n v="21.99"/>
    <x v="0"/>
    <m/>
    <x v="0"/>
    <x v="1"/>
    <x v="1"/>
  </r>
  <r>
    <n v="251"/>
    <n v="10"/>
    <m/>
    <d v="2023-02-24T00:00:00"/>
    <x v="40"/>
    <x v="3"/>
    <x v="13"/>
    <s v="Branchburg, NJ"/>
    <x v="1"/>
    <x v="80"/>
    <s v="USA"/>
    <s v="Falcon Safety Products, Inc. "/>
    <m/>
    <n v="89.99"/>
    <x v="0"/>
    <m/>
    <x v="0"/>
    <x v="2"/>
    <x v="2"/>
  </r>
  <r>
    <n v="252"/>
    <n v="11"/>
    <m/>
    <d v="2023-02-24T00:00:00"/>
    <x v="40"/>
    <x v="3"/>
    <x v="13"/>
    <s v="Branchburg, NJ"/>
    <x v="1"/>
    <x v="81"/>
    <s v="USA"/>
    <s v="Falcon Safety Products, Inc. "/>
    <m/>
    <n v="59.99"/>
    <x v="0"/>
    <m/>
    <x v="0"/>
    <x v="1"/>
    <x v="1"/>
  </r>
  <r>
    <n v="253"/>
    <n v="12"/>
    <m/>
    <d v="2023-02-24T00:00:00"/>
    <x v="40"/>
    <x v="3"/>
    <x v="13"/>
    <s v="Branchburg, NJ"/>
    <x v="1"/>
    <x v="82"/>
    <s v="USA"/>
    <s v="Falcon Safety Products, Inc. "/>
    <m/>
    <n v="39.99"/>
    <x v="0"/>
    <m/>
    <x v="0"/>
    <x v="2"/>
    <x v="2"/>
  </r>
  <r>
    <n v="254"/>
    <n v="13"/>
    <m/>
    <d v="2023-02-24T00:00:00"/>
    <x v="40"/>
    <x v="3"/>
    <x v="13"/>
    <s v="Branchburg, NJ"/>
    <x v="1"/>
    <x v="83"/>
    <s v="USA"/>
    <s v="Falcon Safety Products, Inc. "/>
    <m/>
    <n v="21.99"/>
    <x v="0"/>
    <m/>
    <x v="0"/>
    <x v="1"/>
    <x v="1"/>
  </r>
  <r>
    <n v="255"/>
    <n v="14"/>
    <m/>
    <d v="2023-02-24T00:00:00"/>
    <x v="41"/>
    <x v="3"/>
    <x v="13"/>
    <s v="Buffalo, NY"/>
    <x v="16"/>
    <x v="84"/>
    <s v="USA"/>
    <s v="Norazza, Inc."/>
    <m/>
    <m/>
    <x v="0"/>
    <m/>
    <x v="0"/>
    <x v="1"/>
    <x v="4"/>
  </r>
  <r>
    <n v="256"/>
    <n v="15"/>
    <m/>
    <d v="2023-02-24T00:00:00"/>
    <x v="41"/>
    <x v="3"/>
    <x v="13"/>
    <s v="Buffalo, NY"/>
    <x v="16"/>
    <x v="85"/>
    <s v="USA"/>
    <s v="Norazza, Inc."/>
    <m/>
    <m/>
    <x v="0"/>
    <m/>
    <x v="0"/>
    <x v="1"/>
    <x v="1"/>
  </r>
  <r>
    <n v="257"/>
    <n v="16"/>
    <m/>
    <d v="2023-02-24T00:00:00"/>
    <x v="41"/>
    <x v="3"/>
    <x v="13"/>
    <s v="Buffalo, NY"/>
    <x v="16"/>
    <x v="84"/>
    <s v="USA"/>
    <s v="Norazza, Inc."/>
    <m/>
    <m/>
    <x v="0"/>
    <m/>
    <x v="0"/>
    <x v="1"/>
    <x v="4"/>
  </r>
  <r>
    <n v="258"/>
    <n v="17"/>
    <m/>
    <d v="2023-02-24T00:00:00"/>
    <x v="41"/>
    <x v="3"/>
    <x v="13"/>
    <s v="Buffalo, NY"/>
    <x v="16"/>
    <x v="86"/>
    <s v="USA"/>
    <s v="Norazza, Inc."/>
    <m/>
    <m/>
    <x v="0"/>
    <m/>
    <x v="0"/>
    <x v="1"/>
    <x v="4"/>
  </r>
  <r>
    <n v="259"/>
    <n v="18"/>
    <m/>
    <d v="2023-02-24T00:00:00"/>
    <x v="41"/>
    <x v="3"/>
    <x v="13"/>
    <s v="Buffalo, NY"/>
    <x v="16"/>
    <x v="87"/>
    <s v="USA"/>
    <s v="Norazza, Inc."/>
    <m/>
    <m/>
    <x v="0"/>
    <m/>
    <x v="0"/>
    <x v="3"/>
    <x v="4"/>
  </r>
  <r>
    <n v="260"/>
    <n v="19"/>
    <m/>
    <d v="2023-03-01T00:00:00"/>
    <x v="42"/>
    <x v="3"/>
    <x v="13"/>
    <s v="Ft. Lauderdale, FL"/>
    <x v="2"/>
    <x v="88"/>
    <s v="USA"/>
    <s v="AVW Inc, dba Max Pro"/>
    <m/>
    <m/>
    <x v="0"/>
    <m/>
    <x v="0"/>
    <x v="1"/>
    <x v="1"/>
  </r>
  <r>
    <n v="261"/>
    <n v="20"/>
    <m/>
    <d v="2023-03-01T00:00:00"/>
    <x v="42"/>
    <x v="3"/>
    <x v="13"/>
    <s v="Ft. Lauderdale, FL"/>
    <x v="2"/>
    <x v="89"/>
    <s v="USA"/>
    <s v="AVW Inc, dba Max Pro"/>
    <m/>
    <m/>
    <x v="0"/>
    <m/>
    <x v="0"/>
    <x v="1"/>
    <x v="1"/>
  </r>
  <r>
    <n v="262"/>
    <n v="21"/>
    <m/>
    <d v="2023-03-01T00:00:00"/>
    <x v="42"/>
    <x v="3"/>
    <x v="13"/>
    <s v="Ft. Lauderdale, FL"/>
    <x v="2"/>
    <x v="90"/>
    <s v="USA"/>
    <s v="AVW Inc, dba Max Pro"/>
    <m/>
    <m/>
    <x v="0"/>
    <m/>
    <x v="0"/>
    <x v="3"/>
    <x v="1"/>
  </r>
  <r>
    <n v="263"/>
    <n v="22"/>
    <m/>
    <d v="2023-03-01T00:00:00"/>
    <x v="42"/>
    <x v="3"/>
    <x v="13"/>
    <s v="Ft. Lauderdale, FL"/>
    <x v="2"/>
    <x v="91"/>
    <s v="USA"/>
    <s v="AVW Inc, dba Max Pro"/>
    <m/>
    <m/>
    <x v="0"/>
    <m/>
    <x v="0"/>
    <x v="2"/>
    <x v="1"/>
  </r>
  <r>
    <n v="264"/>
    <n v="23"/>
    <m/>
    <d v="2023-03-01T00:00:00"/>
    <x v="42"/>
    <x v="3"/>
    <x v="13"/>
    <s v="Ft. Lauderdale, FL"/>
    <x v="2"/>
    <x v="92"/>
    <s v="USA"/>
    <s v="AVW Inc, dba Max Pro"/>
    <m/>
    <m/>
    <x v="0"/>
    <m/>
    <x v="0"/>
    <x v="1"/>
    <x v="1"/>
  </r>
  <r>
    <n v="265"/>
    <n v="24"/>
    <m/>
    <d v="2023-03-01T00:00:00"/>
    <x v="42"/>
    <x v="3"/>
    <x v="13"/>
    <s v="Ft. Lauderdale, FL"/>
    <x v="2"/>
    <x v="93"/>
    <s v="USA"/>
    <s v="AVW Inc, dba Max Pro"/>
    <m/>
    <m/>
    <x v="0"/>
    <m/>
    <x v="0"/>
    <x v="1"/>
    <x v="1"/>
  </r>
  <r>
    <n v="266"/>
    <n v="25"/>
    <m/>
    <d v="2023-03-01T00:00:00"/>
    <x v="42"/>
    <x v="3"/>
    <x v="13"/>
    <s v="Ft. Lauderdale, FL"/>
    <x v="2"/>
    <x v="88"/>
    <s v="USA"/>
    <s v="AVW Inc, dba Max Pro"/>
    <m/>
    <m/>
    <x v="0"/>
    <m/>
    <x v="0"/>
    <x v="1"/>
    <x v="1"/>
  </r>
  <r>
    <n v="267"/>
    <n v="26"/>
    <m/>
    <d v="2023-05-03T00:00:00"/>
    <x v="42"/>
    <x v="3"/>
    <x v="13"/>
    <s v="Ft. Lauderdale, FL"/>
    <x v="2"/>
    <x v="94"/>
    <s v="USA"/>
    <s v="AVW Inc, dba Max Pro"/>
    <m/>
    <m/>
    <x v="0"/>
    <m/>
    <x v="0"/>
    <x v="1"/>
    <x v="1"/>
  </r>
  <r>
    <n v="268"/>
    <n v="27"/>
    <m/>
    <d v="2023-03-01T00:00:00"/>
    <x v="43"/>
    <x v="3"/>
    <x v="14"/>
    <s v="Kennesaw, GA"/>
    <x v="11"/>
    <x v="95"/>
    <s v="USA"/>
    <s v="ITW Contamination Control Electronics"/>
    <m/>
    <n v="11.31"/>
    <x v="0"/>
    <m/>
    <x v="0"/>
    <x v="1"/>
    <x v="1"/>
  </r>
  <r>
    <n v="269"/>
    <n v="28"/>
    <m/>
    <d v="2023-03-01T00:00:00"/>
    <x v="43"/>
    <x v="3"/>
    <x v="14"/>
    <s v="Kennesaw, GA"/>
    <x v="11"/>
    <x v="96"/>
    <s v="USA"/>
    <s v="ITW Contamination Control Electronics"/>
    <m/>
    <n v="15.590000000000002"/>
    <x v="0"/>
    <m/>
    <x v="0"/>
    <x v="1"/>
    <x v="4"/>
  </r>
  <r>
    <n v="270"/>
    <n v="29"/>
    <m/>
    <d v="2023-03-01T00:00:00"/>
    <x v="43"/>
    <x v="3"/>
    <x v="14"/>
    <s v="Kennesaw, GA"/>
    <x v="11"/>
    <x v="97"/>
    <s v="USA"/>
    <s v="ITW Contamination Control Electronics"/>
    <m/>
    <n v="18"/>
    <x v="0"/>
    <m/>
    <x v="0"/>
    <x v="4"/>
    <x v="4"/>
  </r>
  <r>
    <n v="271"/>
    <n v="30"/>
    <m/>
    <d v="2023-03-01T00:00:00"/>
    <x v="43"/>
    <x v="3"/>
    <x v="14"/>
    <s v="Kennesaw, GA"/>
    <x v="11"/>
    <x v="98"/>
    <s v="USA"/>
    <s v="ITW Contamination Control Electronics"/>
    <m/>
    <n v="22.819999999999997"/>
    <x v="0"/>
    <m/>
    <x v="0"/>
    <x v="1"/>
    <x v="3"/>
  </r>
  <r>
    <n v="272"/>
    <n v="31"/>
    <m/>
    <d v="2023-03-01T00:00:00"/>
    <x v="43"/>
    <x v="3"/>
    <x v="14"/>
    <s v="Kennesaw, GA"/>
    <x v="11"/>
    <x v="99"/>
    <s v="USA"/>
    <s v="ITW Contamination Control Electronics"/>
    <m/>
    <n v="22.37"/>
    <x v="0"/>
    <m/>
    <x v="0"/>
    <x v="1"/>
    <x v="2"/>
  </r>
  <r>
    <n v="273"/>
    <n v="32"/>
    <m/>
    <d v="2023-03-01T00:00:00"/>
    <x v="43"/>
    <x v="3"/>
    <x v="14"/>
    <s v="Kennesaw, GA"/>
    <x v="11"/>
    <x v="100"/>
    <s v="USA"/>
    <s v="ITW Contamination Control Electronics"/>
    <m/>
    <n v="16.760000000000002"/>
    <x v="0"/>
    <m/>
    <x v="0"/>
    <x v="1"/>
    <x v="2"/>
  </r>
  <r>
    <n v="274"/>
    <n v="33"/>
    <m/>
    <d v="2023-03-01T00:00:00"/>
    <x v="43"/>
    <x v="3"/>
    <x v="14"/>
    <s v="Kennesaw, GA"/>
    <x v="11"/>
    <x v="101"/>
    <s v="USA"/>
    <s v="ITW Contamination Control Electronics"/>
    <m/>
    <n v="19.07"/>
    <x v="0"/>
    <m/>
    <x v="0"/>
    <x v="2"/>
    <x v="2"/>
  </r>
  <r>
    <n v="275"/>
    <n v="34"/>
    <m/>
    <d v="2023-03-01T00:00:00"/>
    <x v="43"/>
    <x v="3"/>
    <x v="14"/>
    <s v="Kennesaw, GA"/>
    <x v="11"/>
    <x v="102"/>
    <s v="USA"/>
    <s v="ITW Contamination Control Electronics"/>
    <m/>
    <n v="54.419999999999995"/>
    <x v="0"/>
    <m/>
    <x v="0"/>
    <x v="1"/>
    <x v="2"/>
  </r>
  <r>
    <n v="276"/>
    <n v="35"/>
    <m/>
    <d v="2023-03-01T00:00:00"/>
    <x v="43"/>
    <x v="3"/>
    <x v="14"/>
    <s v="Kennesaw, GA"/>
    <x v="11"/>
    <x v="103"/>
    <s v="USA"/>
    <s v="ITW Contamination Control Electronics"/>
    <m/>
    <n v="19.96"/>
    <x v="0"/>
    <m/>
    <x v="0"/>
    <x v="1"/>
    <x v="2"/>
  </r>
  <r>
    <n v="277"/>
    <n v="36"/>
    <m/>
    <d v="2023-03-01T00:00:00"/>
    <x v="43"/>
    <x v="3"/>
    <x v="15"/>
    <s v="Kennesaw, GA"/>
    <x v="11"/>
    <x v="104"/>
    <s v="USA"/>
    <s v="ITW Contamination Control Electronics"/>
    <m/>
    <n v="15.6875"/>
    <x v="0"/>
    <m/>
    <x v="0"/>
    <x v="1"/>
    <x v="2"/>
  </r>
  <r>
    <n v="278"/>
    <n v="37"/>
    <m/>
    <d v="2023-03-01T00:00:00"/>
    <x v="43"/>
    <x v="3"/>
    <x v="15"/>
    <s v="Kennesaw, GA"/>
    <x v="11"/>
    <x v="105"/>
    <s v="USA"/>
    <s v="ITW Contamination Control Electronics"/>
    <m/>
    <n v="23.212500000000002"/>
    <x v="0"/>
    <m/>
    <x v="0"/>
    <x v="5"/>
    <x v="2"/>
  </r>
  <r>
    <n v="279"/>
    <n v="38"/>
    <m/>
    <d v="2023-03-01T00:00:00"/>
    <x v="43"/>
    <x v="3"/>
    <x v="15"/>
    <s v="Kennesaw, GA"/>
    <x v="11"/>
    <x v="106"/>
    <s v="USA"/>
    <s v="ITW Contamination Control Electronics"/>
    <m/>
    <n v="22.41"/>
    <x v="0"/>
    <m/>
    <x v="0"/>
    <x v="1"/>
    <x v="3"/>
  </r>
  <r>
    <n v="280"/>
    <n v="39"/>
    <m/>
    <d v="2023-03-01T00:00:00"/>
    <x v="43"/>
    <x v="3"/>
    <x v="15"/>
    <s v="Kennesaw, GA"/>
    <x v="11"/>
    <x v="107"/>
    <s v="USA"/>
    <s v="ITW Contamination Control Electronics"/>
    <m/>
    <n v="8.4500000000000011"/>
    <x v="0"/>
    <m/>
    <x v="0"/>
    <x v="1"/>
    <x v="1"/>
  </r>
  <r>
    <n v="281"/>
    <n v="40"/>
    <m/>
    <d v="2023-03-01T00:00:00"/>
    <x v="43"/>
    <x v="3"/>
    <x v="15"/>
    <s v="Kennesaw, GA"/>
    <x v="11"/>
    <x v="108"/>
    <s v="USA"/>
    <s v="ITW Contamination Control Electronics"/>
    <m/>
    <n v="18.38"/>
    <x v="0"/>
    <m/>
    <x v="0"/>
    <x v="2"/>
    <x v="2"/>
  </r>
  <r>
    <n v="282"/>
    <n v="41"/>
    <m/>
    <d v="2023-03-01T00:00:00"/>
    <x v="43"/>
    <x v="3"/>
    <x v="15"/>
    <s v="Kennesaw, GA"/>
    <x v="11"/>
    <x v="109"/>
    <s v="USA"/>
    <s v="ITW Contamination Control Electronics"/>
    <m/>
    <n v="19.84"/>
    <x v="0"/>
    <m/>
    <x v="0"/>
    <x v="1"/>
    <x v="2"/>
  </r>
  <r>
    <n v="283"/>
    <n v="42"/>
    <m/>
    <d v="2023-03-02T00:00:00"/>
    <x v="44"/>
    <x v="3"/>
    <x v="15"/>
    <s v="Horsham, PA"/>
    <x v="6"/>
    <x v="110"/>
    <s v="USA"/>
    <s v="CRC Industries Americas"/>
    <m/>
    <m/>
    <x v="0"/>
    <m/>
    <x v="0"/>
    <x v="2"/>
    <x v="2"/>
  </r>
  <r>
    <n v="284"/>
    <n v="43"/>
    <m/>
    <d v="2023-03-02T00:00:00"/>
    <x v="44"/>
    <x v="3"/>
    <x v="15"/>
    <s v="Horsham, PA"/>
    <x v="6"/>
    <x v="111"/>
    <s v="USA"/>
    <s v="CRC Industries Americas"/>
    <m/>
    <m/>
    <x v="0"/>
    <m/>
    <x v="0"/>
    <x v="1"/>
    <x v="2"/>
  </r>
  <r>
    <n v="285"/>
    <n v="44"/>
    <m/>
    <d v="2023-03-02T00:00:00"/>
    <x v="45"/>
    <x v="3"/>
    <x v="13"/>
    <s v="Simi Valley, CA"/>
    <x v="43"/>
    <x v="112"/>
    <m/>
    <s v="PerfectData Corp."/>
    <m/>
    <m/>
    <x v="0"/>
    <m/>
    <x v="0"/>
    <x v="3"/>
    <x v="2"/>
  </r>
  <r>
    <n v="286"/>
    <n v="45"/>
    <m/>
    <d v="2023-03-02T00:00:00"/>
    <x v="45"/>
    <x v="3"/>
    <x v="13"/>
    <s v="Simi Valley, CA"/>
    <x v="43"/>
    <x v="112"/>
    <m/>
    <s v="PerfectData Corp."/>
    <m/>
    <m/>
    <x v="0"/>
    <m/>
    <x v="0"/>
    <x v="2"/>
    <x v="2"/>
  </r>
  <r>
    <n v="287"/>
    <n v="46"/>
    <m/>
    <d v="2023-03-02T00:00:00"/>
    <x v="45"/>
    <x v="3"/>
    <x v="13"/>
    <s v="Simi Valley, CA"/>
    <x v="43"/>
    <x v="112"/>
    <m/>
    <s v="PerfectData Corp."/>
    <m/>
    <n v="17.29"/>
    <x v="0"/>
    <m/>
    <x v="0"/>
    <x v="1"/>
    <x v="2"/>
  </r>
  <r>
    <n v="288"/>
    <n v="47"/>
    <m/>
    <d v="2023-03-02T00:00:00"/>
    <x v="45"/>
    <x v="3"/>
    <x v="13"/>
    <s v="Simi Valley, CA"/>
    <x v="43"/>
    <x v="113"/>
    <m/>
    <s v="PerfectData Corp."/>
    <m/>
    <m/>
    <x v="0"/>
    <m/>
    <x v="0"/>
    <x v="1"/>
    <x v="2"/>
  </r>
  <r>
    <n v="289"/>
    <n v="48"/>
    <m/>
    <d v="2023-03-02T00:00:00"/>
    <x v="45"/>
    <x v="3"/>
    <x v="13"/>
    <s v="Simi Valley, CA"/>
    <x v="43"/>
    <x v="112"/>
    <m/>
    <s v="PerfectData Corp."/>
    <m/>
    <m/>
    <x v="0"/>
    <m/>
    <x v="0"/>
    <x v="4"/>
    <x v="2"/>
  </r>
  <r>
    <n v="290"/>
    <n v="49"/>
    <m/>
    <d v="2023-03-02T00:00:00"/>
    <x v="45"/>
    <x v="3"/>
    <x v="13"/>
    <s v="Simi Valley, CA"/>
    <x v="43"/>
    <x v="114"/>
    <m/>
    <s v="PerfectData Corp."/>
    <m/>
    <m/>
    <x v="0"/>
    <m/>
    <x v="0"/>
    <x v="2"/>
    <x v="2"/>
  </r>
  <r>
    <n v="291"/>
    <n v="50"/>
    <m/>
    <d v="2023-03-02T00:00:00"/>
    <x v="45"/>
    <x v="3"/>
    <x v="13"/>
    <s v="Simi Valley, CA"/>
    <x v="43"/>
    <x v="115"/>
    <m/>
    <s v="PerfectData Corp."/>
    <m/>
    <m/>
    <x v="0"/>
    <m/>
    <x v="0"/>
    <x v="2"/>
    <x v="2"/>
  </r>
  <r>
    <n v="292"/>
    <n v="51"/>
    <m/>
    <d v="2023-03-02T00:00:00"/>
    <x v="45"/>
    <x v="3"/>
    <x v="13"/>
    <s v="Simi Valley, CA"/>
    <x v="43"/>
    <x v="116"/>
    <m/>
    <s v="PerfectData Corp."/>
    <m/>
    <m/>
    <x v="0"/>
    <m/>
    <x v="0"/>
    <x v="2"/>
    <x v="2"/>
  </r>
  <r>
    <n v="293"/>
    <n v="52"/>
    <m/>
    <d v="2023-03-02T00:00:00"/>
    <x v="45"/>
    <x v="3"/>
    <x v="13"/>
    <s v="Simi Valley, CA"/>
    <x v="43"/>
    <x v="117"/>
    <m/>
    <s v="PerfectData Corp."/>
    <m/>
    <n v="8.7899999999999991"/>
    <x v="0"/>
    <m/>
    <x v="0"/>
    <x v="1"/>
    <x v="2"/>
  </r>
  <r>
    <n v="294"/>
    <n v="53"/>
    <m/>
    <d v="2023-03-02T00:00:00"/>
    <x v="45"/>
    <x v="3"/>
    <x v="13"/>
    <s v="Simi Valley, CA"/>
    <x v="43"/>
    <x v="118"/>
    <m/>
    <s v="PerfectData Corp."/>
    <m/>
    <m/>
    <x v="0"/>
    <m/>
    <x v="0"/>
    <x v="1"/>
    <x v="2"/>
  </r>
  <r>
    <n v="295"/>
    <n v="54"/>
    <m/>
    <d v="2023-03-02T00:00:00"/>
    <x v="45"/>
    <x v="3"/>
    <x v="13"/>
    <s v="Simi Valley, CA"/>
    <x v="43"/>
    <x v="119"/>
    <m/>
    <s v="PerfectData Corp."/>
    <m/>
    <m/>
    <x v="0"/>
    <m/>
    <x v="0"/>
    <x v="1"/>
    <x v="2"/>
  </r>
  <r>
    <n v="296"/>
    <n v="55"/>
    <m/>
    <d v="2023-03-02T00:00:00"/>
    <x v="46"/>
    <x v="3"/>
    <x v="16"/>
    <s v="Jacksonville, FL"/>
    <x v="44"/>
    <x v="120"/>
    <m/>
    <s v="Advantus Corp."/>
    <m/>
    <m/>
    <x v="0"/>
    <m/>
    <x v="0"/>
    <x v="1"/>
    <x v="0"/>
  </r>
  <r>
    <n v="297"/>
    <n v="56"/>
    <m/>
    <d v="2023-05-03T00:00:00"/>
    <x v="46"/>
    <x v="3"/>
    <x v="16"/>
    <s v="Jacksonville, FL"/>
    <x v="44"/>
    <x v="121"/>
    <m/>
    <s v="Advantus Corp."/>
    <m/>
    <m/>
    <x v="0"/>
    <m/>
    <x v="0"/>
    <x v="1"/>
    <x v="0"/>
  </r>
  <r>
    <n v="298"/>
    <n v="57"/>
    <m/>
    <d v="2023-05-03T00:00:00"/>
    <x v="46"/>
    <x v="3"/>
    <x v="16"/>
    <s v="Jacksonville, FL"/>
    <x v="44"/>
    <x v="122"/>
    <m/>
    <s v="Advantus Corp."/>
    <m/>
    <m/>
    <x v="0"/>
    <m/>
    <x v="0"/>
    <x v="1"/>
    <x v="0"/>
  </r>
  <r>
    <n v="299"/>
    <n v="58"/>
    <m/>
    <d v="2023-05-03T00:00:00"/>
    <x v="46"/>
    <x v="3"/>
    <x v="16"/>
    <s v="Jacksonville, FL"/>
    <x v="44"/>
    <x v="123"/>
    <m/>
    <s v="Advantus Corp."/>
    <m/>
    <m/>
    <x v="0"/>
    <m/>
    <x v="0"/>
    <x v="1"/>
    <x v="0"/>
  </r>
  <r>
    <n v="300"/>
    <n v="59"/>
    <m/>
    <d v="2023-03-02T00:00:00"/>
    <x v="47"/>
    <x v="3"/>
    <x v="13"/>
    <s v="Brampton, ON, Canada"/>
    <x v="7"/>
    <x v="124"/>
    <m/>
    <s v="Empack Spraytech Inc. "/>
    <m/>
    <m/>
    <x v="0"/>
    <m/>
    <x v="0"/>
    <x v="3"/>
    <x v="0"/>
  </r>
  <r>
    <n v="301"/>
    <n v="60"/>
    <m/>
    <d v="2023-03-02T00:00:00"/>
    <x v="47"/>
    <x v="3"/>
    <x v="13"/>
    <s v="Brampton, ON, Canada"/>
    <x v="7"/>
    <x v="125"/>
    <m/>
    <s v="Empack Spraytech Inc. "/>
    <m/>
    <m/>
    <x v="0"/>
    <m/>
    <x v="0"/>
    <x v="1"/>
    <x v="0"/>
  </r>
  <r>
    <n v="302"/>
    <n v="61"/>
    <m/>
    <d v="2023-03-02T00:00:00"/>
    <x v="48"/>
    <x v="3"/>
    <x v="17"/>
    <s v="Downers Grove, IL"/>
    <x v="26"/>
    <x v="40"/>
    <s v="USA"/>
    <s v="PLZ Corp."/>
    <m/>
    <m/>
    <x v="0"/>
    <m/>
    <x v="0"/>
    <x v="1"/>
    <x v="2"/>
  </r>
  <r>
    <n v="303"/>
    <n v="62"/>
    <m/>
    <d v="2023-03-02T00:00:00"/>
    <x v="49"/>
    <x v="3"/>
    <x v="17"/>
    <s v="Morrow, GA"/>
    <x v="45"/>
    <x v="126"/>
    <m/>
    <s v="ABC Compounding Co., Inc. "/>
    <m/>
    <m/>
    <x v="0"/>
    <m/>
    <x v="0"/>
    <x v="1"/>
    <x v="2"/>
  </r>
  <r>
    <n v="304"/>
    <n v="63"/>
    <m/>
    <d v="2023-03-02T00:00:00"/>
    <x v="50"/>
    <x v="3"/>
    <x v="18"/>
    <s v="New Britain, CT"/>
    <x v="46"/>
    <x v="127"/>
    <m/>
    <s v="MicroCare Corp."/>
    <m/>
    <m/>
    <x v="0"/>
    <m/>
    <x v="0"/>
    <x v="1"/>
    <x v="2"/>
  </r>
  <r>
    <n v="305"/>
    <n v="64"/>
    <m/>
    <d v="2023-03-02T00:00:00"/>
    <x v="50"/>
    <x v="3"/>
    <x v="18"/>
    <s v="New Britain, CT"/>
    <x v="46"/>
    <x v="127"/>
    <m/>
    <s v="MicroCare Corp."/>
    <m/>
    <m/>
    <x v="0"/>
    <m/>
    <x v="0"/>
    <x v="11"/>
    <x v="2"/>
  </r>
  <r>
    <n v="306"/>
    <n v="65"/>
    <m/>
    <d v="2023-03-02T00:00:00"/>
    <x v="50"/>
    <x v="3"/>
    <x v="18"/>
    <s v="New Britain, CT"/>
    <x v="46"/>
    <x v="128"/>
    <m/>
    <s v="MicroCare Corp."/>
    <m/>
    <m/>
    <x v="0"/>
    <m/>
    <x v="0"/>
    <x v="1"/>
    <x v="2"/>
  </r>
  <r>
    <n v="307"/>
    <n v="66"/>
    <m/>
    <d v="2023-03-02T00:00:00"/>
    <x v="50"/>
    <x v="3"/>
    <x v="18"/>
    <s v="New Britain, CT"/>
    <x v="46"/>
    <x v="128"/>
    <m/>
    <s v="MicroCare Corp."/>
    <m/>
    <m/>
    <x v="0"/>
    <m/>
    <x v="0"/>
    <x v="11"/>
    <x v="2"/>
  </r>
  <r>
    <n v="308"/>
    <n v="67"/>
    <m/>
    <d v="2023-03-02T00:00:00"/>
    <x v="50"/>
    <x v="3"/>
    <x v="18"/>
    <s v="New Britain, CT"/>
    <x v="46"/>
    <x v="129"/>
    <m/>
    <s v="MicroCare Corp."/>
    <m/>
    <m/>
    <x v="0"/>
    <m/>
    <x v="0"/>
    <x v="2"/>
    <x v="2"/>
  </r>
  <r>
    <n v="309"/>
    <n v="68"/>
    <m/>
    <d v="2023-03-02T00:00:00"/>
    <x v="51"/>
    <x v="3"/>
    <x v="18"/>
    <s v="Sycamore, IL"/>
    <x v="42"/>
    <x v="130"/>
    <s v="USA"/>
    <s v="Ideal Industries, Inc."/>
    <m/>
    <m/>
    <x v="0"/>
    <m/>
    <x v="0"/>
    <x v="1"/>
    <x v="3"/>
  </r>
  <r>
    <n v="310"/>
    <n v="69"/>
    <m/>
    <d v="2023-03-02T00:00:00"/>
    <x v="52"/>
    <x v="3"/>
    <x v="19"/>
    <s v="Bloomfield, NJ"/>
    <x v="47"/>
    <x v="131"/>
    <s v="USA"/>
    <s v="NTE Electronics, Inc."/>
    <m/>
    <m/>
    <x v="0"/>
    <m/>
    <x v="0"/>
    <x v="0"/>
    <x v="0"/>
  </r>
  <r>
    <n v="311"/>
    <n v="70"/>
    <m/>
    <d v="2023-03-02T00:00:00"/>
    <x v="53"/>
    <x v="3"/>
    <x v="19"/>
    <s v="Indianapolis, IN"/>
    <x v="30"/>
    <x v="45"/>
    <m/>
    <s v="VOXX Accessories Corp. "/>
    <m/>
    <n v="9.99"/>
    <x v="0"/>
    <m/>
    <x v="0"/>
    <x v="1"/>
    <x v="1"/>
  </r>
  <r>
    <n v="312"/>
    <n v="71"/>
    <m/>
    <d v="2023-03-02T00:00:00"/>
    <x v="54"/>
    <x v="3"/>
    <x v="20"/>
    <s v="Redwood City, CA"/>
    <x v="5"/>
    <x v="132"/>
    <s v="China"/>
    <s v="AW Distributing- SHANGHAI AW CUSTOM MANUFACTURING &amp; AEROSOL PROPELLANT CO., LTD."/>
    <m/>
    <m/>
    <x v="0"/>
    <m/>
    <x v="0"/>
    <x v="3"/>
    <x v="1"/>
  </r>
  <r>
    <n v="313"/>
    <n v="72"/>
    <m/>
    <d v="2023-03-02T00:00:00"/>
    <x v="54"/>
    <x v="3"/>
    <x v="20"/>
    <s v="Redwood City, CA"/>
    <x v="5"/>
    <x v="132"/>
    <s v="China"/>
    <s v="AW Distributing- SHANGHAI AW CUSTOM MANUFACTURING &amp; AEROSOL PROPELLANT CO., LTD."/>
    <m/>
    <m/>
    <x v="0"/>
    <m/>
    <x v="0"/>
    <x v="2"/>
    <x v="1"/>
  </r>
  <r>
    <n v="314"/>
    <n v="73"/>
    <m/>
    <d v="2023-03-02T00:00:00"/>
    <x v="54"/>
    <x v="3"/>
    <x v="20"/>
    <s v="Redwood City, CA"/>
    <x v="5"/>
    <x v="132"/>
    <s v="China"/>
    <s v="AW Distributing- SHANGHAI AW CUSTOM MANUFACTURING &amp; AEROSOL PROPELLANT CO., LTD."/>
    <m/>
    <m/>
    <x v="0"/>
    <m/>
    <x v="0"/>
    <x v="1"/>
    <x v="1"/>
  </r>
  <r>
    <n v="315"/>
    <n v="74"/>
    <m/>
    <d v="2023-03-02T00:00:00"/>
    <x v="54"/>
    <x v="3"/>
    <x v="20"/>
    <s v="Redwood City, CA"/>
    <x v="5"/>
    <x v="132"/>
    <s v="China"/>
    <s v="AW Distributing- SHANGHAI AW CUSTOM MANUFACTURING &amp; AEROSOL PROPELLANT CO., LTD."/>
    <m/>
    <m/>
    <x v="0"/>
    <m/>
    <x v="0"/>
    <x v="4"/>
    <x v="1"/>
  </r>
  <r>
    <n v="316"/>
    <n v="75"/>
    <m/>
    <d v="2023-03-02T00:00:00"/>
    <x v="54"/>
    <x v="3"/>
    <x v="20"/>
    <s v="Redwood City, CA"/>
    <x v="5"/>
    <x v="133"/>
    <s v="China"/>
    <s v="AW Distributing- SHANGHAI AW CUSTOM MANUFACTURING &amp; AEROSOL PROPELLANT CO., LTD."/>
    <m/>
    <m/>
    <x v="0"/>
    <m/>
    <x v="0"/>
    <x v="3"/>
    <x v="1"/>
  </r>
  <r>
    <n v="317"/>
    <n v="76"/>
    <m/>
    <d v="2023-03-02T00:00:00"/>
    <x v="54"/>
    <x v="3"/>
    <x v="20"/>
    <s v="Redwood City, CA"/>
    <x v="5"/>
    <x v="133"/>
    <s v="China"/>
    <s v="AW Distributing- SHANGHAI AW CUSTOM MANUFACTURING &amp; AEROSOL PROPELLANT CO., LTD."/>
    <m/>
    <m/>
    <x v="0"/>
    <m/>
    <x v="0"/>
    <x v="2"/>
    <x v="1"/>
  </r>
  <r>
    <n v="318"/>
    <n v="77"/>
    <m/>
    <d v="2023-03-02T00:00:00"/>
    <x v="54"/>
    <x v="3"/>
    <x v="20"/>
    <s v="Redwood City, CA"/>
    <x v="5"/>
    <x v="133"/>
    <s v="China"/>
    <s v="AW Distributing- SHANGHAI AW CUSTOM MANUFACTURING &amp; AEROSOL PROPELLANT CO., LTD."/>
    <m/>
    <m/>
    <x v="0"/>
    <m/>
    <x v="0"/>
    <x v="1"/>
    <x v="1"/>
  </r>
  <r>
    <n v="319"/>
    <n v="78"/>
    <m/>
    <d v="2023-03-02T00:00:00"/>
    <x v="54"/>
    <x v="3"/>
    <x v="20"/>
    <s v="Redwood City, CA"/>
    <x v="5"/>
    <x v="133"/>
    <s v="China"/>
    <s v="AW Distributing- SHANGHAI AW CUSTOM MANUFACTURING &amp; AEROSOL PROPELLANT CO., LTD."/>
    <m/>
    <m/>
    <x v="0"/>
    <m/>
    <x v="0"/>
    <x v="4"/>
    <x v="1"/>
  </r>
  <r>
    <n v="320"/>
    <n v="79"/>
    <m/>
    <d v="2023-03-02T00:00:00"/>
    <x v="55"/>
    <x v="3"/>
    <x v="20"/>
    <s v="San Mateo, CA"/>
    <x v="5"/>
    <x v="134"/>
    <s v="China"/>
    <s v="AW Distributing- SHANGHAI AW CUSTOM MANUFACTURING &amp; AEROSOL PROPELLANT CO., LTD."/>
    <m/>
    <m/>
    <x v="0"/>
    <m/>
    <x v="0"/>
    <x v="0"/>
    <x v="1"/>
  </r>
  <r>
    <n v="321"/>
    <n v="80"/>
    <m/>
    <d v="2023-03-02T00:00:00"/>
    <x v="56"/>
    <x v="3"/>
    <x v="21"/>
    <s v="Burlington, ON, Canada"/>
    <x v="13"/>
    <x v="135"/>
    <m/>
    <s v="MG Chemicals"/>
    <m/>
    <m/>
    <x v="0"/>
    <m/>
    <x v="0"/>
    <x v="1"/>
    <x v="2"/>
  </r>
  <r>
    <n v="322"/>
    <n v="81"/>
    <m/>
    <d v="2023-03-02T00:00:00"/>
    <x v="56"/>
    <x v="3"/>
    <x v="21"/>
    <s v="Burlington, ON, Canada"/>
    <x v="13"/>
    <x v="135"/>
    <m/>
    <s v="MG Chemicals"/>
    <m/>
    <m/>
    <x v="0"/>
    <m/>
    <x v="0"/>
    <x v="6"/>
    <x v="2"/>
  </r>
  <r>
    <n v="323"/>
    <n v="82"/>
    <m/>
    <d v="2023-03-02T00:00:00"/>
    <x v="56"/>
    <x v="3"/>
    <x v="21"/>
    <s v="Burlington, ON, Canada"/>
    <x v="13"/>
    <x v="136"/>
    <m/>
    <s v="MG Chemicals"/>
    <m/>
    <m/>
    <x v="0"/>
    <m/>
    <x v="0"/>
    <x v="1"/>
    <x v="1"/>
  </r>
  <r>
    <n v="324"/>
    <n v="83"/>
    <m/>
    <d v="2023-03-02T00:00:00"/>
    <x v="56"/>
    <x v="3"/>
    <x v="21"/>
    <s v="Burlington, ON, Canada"/>
    <x v="13"/>
    <x v="136"/>
    <m/>
    <s v="MG Chemicals"/>
    <m/>
    <m/>
    <x v="0"/>
    <m/>
    <x v="0"/>
    <x v="11"/>
    <x v="1"/>
  </r>
  <r>
    <n v="325"/>
    <n v="84"/>
    <m/>
    <d v="2023-03-02T00:00:00"/>
    <x v="57"/>
    <x v="3"/>
    <x v="22"/>
    <s v="St. Louis, MO"/>
    <x v="24"/>
    <x v="137"/>
    <s v="USA"/>
    <s v="LHB Industries"/>
    <m/>
    <n v="3.4641666666666668"/>
    <x v="0"/>
    <m/>
    <x v="0"/>
    <x v="1"/>
    <x v="1"/>
  </r>
  <r>
    <n v="326"/>
    <n v="85"/>
    <m/>
    <d v="2023-03-02T00:00:00"/>
    <x v="57"/>
    <x v="3"/>
    <x v="22"/>
    <s v="St. Louis, MO"/>
    <x v="24"/>
    <x v="138"/>
    <s v="USA"/>
    <s v="LHB Industries"/>
    <m/>
    <n v="3.4350000000000001"/>
    <x v="0"/>
    <m/>
    <x v="0"/>
    <x v="1"/>
    <x v="1"/>
  </r>
  <r>
    <n v="327"/>
    <n v="86"/>
    <m/>
    <d v="2023-03-02T00:00:00"/>
    <x v="57"/>
    <x v="3"/>
    <x v="22"/>
    <s v="St. Louis, MO"/>
    <x v="24"/>
    <x v="139"/>
    <s v="USA"/>
    <s v="LHB Industries"/>
    <m/>
    <n v="3.42"/>
    <x v="0"/>
    <m/>
    <x v="0"/>
    <x v="1"/>
    <x v="1"/>
  </r>
  <r>
    <n v="328"/>
    <n v="87"/>
    <m/>
    <d v="2023-03-02T00:00:00"/>
    <x v="57"/>
    <x v="3"/>
    <x v="22"/>
    <s v="St. Louis, MO"/>
    <x v="24"/>
    <x v="140"/>
    <s v="USA"/>
    <s v="LHB Industries"/>
    <m/>
    <n v="6.54"/>
    <x v="0"/>
    <m/>
    <x v="0"/>
    <x v="1"/>
    <x v="2"/>
  </r>
  <r>
    <n v="329"/>
    <n v="88"/>
    <m/>
    <d v="2023-03-02T00:00:00"/>
    <x v="58"/>
    <x v="3"/>
    <x v="23"/>
    <s v="Pleasant Prairie, WI"/>
    <x v="37"/>
    <x v="56"/>
    <s v="USA"/>
    <s v="Uline, Inc."/>
    <m/>
    <n v="9.5"/>
    <x v="0"/>
    <m/>
    <x v="0"/>
    <x v="4"/>
    <x v="1"/>
  </r>
  <r>
    <n v="330"/>
    <n v="89"/>
    <m/>
    <d v="2023-03-22T00:00:00"/>
    <x v="59"/>
    <x v="3"/>
    <x v="24"/>
    <s v="Rockford, IL"/>
    <x v="8"/>
    <x v="141"/>
    <s v="USA"/>
    <s v="GC Electronics, Inc."/>
    <m/>
    <m/>
    <x v="0"/>
    <m/>
    <x v="0"/>
    <x v="4"/>
    <x v="2"/>
  </r>
  <r>
    <n v="331"/>
    <n v="90"/>
    <m/>
    <d v="2023-03-22T00:00:00"/>
    <x v="60"/>
    <x v="3"/>
    <x v="13"/>
    <s v="Quarryville, PA"/>
    <x v="19"/>
    <x v="142"/>
    <m/>
    <s v="Stoner, Inc."/>
    <m/>
    <n v="13.461666666666666"/>
    <x v="0"/>
    <m/>
    <x v="0"/>
    <x v="2"/>
    <x v="2"/>
  </r>
  <r>
    <n v="332"/>
    <n v="91"/>
    <m/>
    <d v="2023-04-09T00:00:00"/>
    <x v="60"/>
    <x v="3"/>
    <x v="13"/>
    <s v="Quarryville, PA"/>
    <x v="19"/>
    <x v="143"/>
    <m/>
    <s v="Stoner, Inc."/>
    <m/>
    <n v="5.6291666666666664"/>
    <x v="0"/>
    <m/>
    <x v="0"/>
    <x v="2"/>
    <x v="2"/>
  </r>
  <r>
    <n v="333"/>
    <n v="92"/>
    <m/>
    <d v="2023-04-09T00:00:00"/>
    <x v="60"/>
    <x v="3"/>
    <x v="13"/>
    <s v="Quarryville, PA"/>
    <x v="19"/>
    <x v="144"/>
    <m/>
    <s v="Stoner, Inc."/>
    <m/>
    <n v="6.5625"/>
    <x v="0"/>
    <m/>
    <x v="0"/>
    <x v="4"/>
    <x v="2"/>
  </r>
  <r>
    <n v="334"/>
    <n v="93"/>
    <m/>
    <d v="2023-04-09T00:00:00"/>
    <x v="60"/>
    <x v="3"/>
    <x v="13"/>
    <s v="Quarryville, PA"/>
    <x v="19"/>
    <x v="145"/>
    <m/>
    <s v="Stoner, Inc."/>
    <m/>
    <n v="14.358333333333334"/>
    <x v="0"/>
    <m/>
    <x v="0"/>
    <x v="1"/>
    <x v="2"/>
  </r>
  <r>
    <n v="335"/>
    <n v="94"/>
    <m/>
    <d v="2023-04-09T00:00:00"/>
    <x v="60"/>
    <x v="3"/>
    <x v="13"/>
    <s v="Quarryville, PA"/>
    <x v="19"/>
    <x v="146"/>
    <m/>
    <s v="Stoner, Inc."/>
    <m/>
    <n v="18.791666666666668"/>
    <x v="0"/>
    <m/>
    <x v="0"/>
    <x v="5"/>
    <x v="2"/>
  </r>
  <r>
    <n v="336"/>
    <n v="95"/>
    <m/>
    <d v="2023-03-24T00:00:00"/>
    <x v="61"/>
    <x v="3"/>
    <x v="25"/>
    <s v="Unknown"/>
    <x v="9"/>
    <x v="10"/>
    <m/>
    <s v="iDuster Cleaner Company"/>
    <m/>
    <n v="9.99"/>
    <x v="0"/>
    <m/>
    <x v="0"/>
    <x v="1"/>
    <x v="1"/>
  </r>
  <r>
    <n v="337"/>
    <n v="96"/>
    <m/>
    <d v="2023-03-24T00:00:00"/>
    <x v="61"/>
    <x v="3"/>
    <x v="25"/>
    <s v="Unknown"/>
    <x v="9"/>
    <x v="147"/>
    <m/>
    <s v="iDuster Cleaner Company"/>
    <m/>
    <n v="8.9949999999999992"/>
    <x v="0"/>
    <m/>
    <x v="0"/>
    <x v="1"/>
    <x v="1"/>
  </r>
  <r>
    <n v="338"/>
    <n v="97"/>
    <m/>
    <d v="2023-03-24T00:00:00"/>
    <x v="61"/>
    <x v="3"/>
    <x v="25"/>
    <s v="Unknown"/>
    <x v="9"/>
    <x v="148"/>
    <m/>
    <s v="iDuster Cleaner Company"/>
    <m/>
    <n v="6.6633333333333331"/>
    <x v="0"/>
    <m/>
    <x v="0"/>
    <x v="1"/>
    <x v="1"/>
  </r>
  <r>
    <n v="339"/>
    <n v="98"/>
    <m/>
    <d v="2023-03-24T00:00:00"/>
    <x v="61"/>
    <x v="3"/>
    <x v="25"/>
    <s v="Unknown"/>
    <x v="9"/>
    <x v="149"/>
    <m/>
    <s v="iDuster Cleaner Company"/>
    <m/>
    <n v="6.7474999999999996"/>
    <x v="0"/>
    <m/>
    <x v="0"/>
    <x v="1"/>
    <x v="1"/>
  </r>
  <r>
    <n v="340"/>
    <n v="99"/>
    <m/>
    <d v="2023-05-03T00:00:00"/>
    <x v="62"/>
    <x v="3"/>
    <x v="26"/>
    <s v="Chicago, IL"/>
    <x v="48"/>
    <x v="150"/>
    <m/>
    <s v="ACL Staticide, Inc."/>
    <m/>
    <m/>
    <x v="0"/>
    <m/>
    <x v="0"/>
    <x v="12"/>
    <x v="3"/>
  </r>
  <r>
    <n v="341"/>
    <n v="100"/>
    <m/>
    <d v="2023-05-03T00:00:00"/>
    <x v="63"/>
    <x v="3"/>
    <x v="26"/>
    <s v="Gardenville, NV"/>
    <x v="49"/>
    <x v="151"/>
    <s v="USA"/>
    <s v="Aervoe Industries, Inc."/>
    <m/>
    <m/>
    <x v="0"/>
    <m/>
    <x v="0"/>
    <x v="1"/>
    <x v="2"/>
  </r>
  <r>
    <n v="342"/>
    <n v="101"/>
    <m/>
    <d v="2023-05-03T00:00:00"/>
    <x v="64"/>
    <x v="3"/>
    <x v="21"/>
    <s v="Long Island City, NY"/>
    <x v="50"/>
    <x v="152"/>
    <m/>
    <s v="Albatross USA, Inc. "/>
    <m/>
    <m/>
    <x v="0"/>
    <m/>
    <x v="0"/>
    <x v="1"/>
    <x v="1"/>
  </r>
  <r>
    <n v="343"/>
    <n v="102"/>
    <m/>
    <d v="2023-05-03T00:00:00"/>
    <x v="65"/>
    <x v="3"/>
    <x v="13"/>
    <s v="Bellingham, WA"/>
    <x v="51"/>
    <x v="153"/>
    <s v="USA"/>
    <s v="Allsop, Inc."/>
    <m/>
    <n v="17.989999999999998"/>
    <x v="0"/>
    <m/>
    <x v="0"/>
    <x v="1"/>
    <x v="1"/>
  </r>
  <r>
    <n v="344"/>
    <n v="103"/>
    <m/>
    <d v="2023-05-03T00:00:00"/>
    <x v="66"/>
    <x v="3"/>
    <x v="27"/>
    <s v="Warminster, PA"/>
    <x v="25"/>
    <x v="154"/>
    <s v="USA"/>
    <s v="Bel-Art Products"/>
    <m/>
    <n v="62.9"/>
    <x v="0"/>
    <n v="1"/>
    <x v="2"/>
    <x v="1"/>
    <x v="2"/>
  </r>
  <r>
    <n v="345"/>
    <n v="104"/>
    <m/>
    <d v="2023-05-09T00:00:00"/>
    <x v="67"/>
    <x v="3"/>
    <x v="28"/>
    <s v="El Segundo, CA"/>
    <x v="52"/>
    <x v="155"/>
    <s v="USA"/>
    <s v="Belkin International, Inc. "/>
    <m/>
    <n v="13.88"/>
    <x v="0"/>
    <m/>
    <x v="0"/>
    <x v="4"/>
    <x v="2"/>
  </r>
  <r>
    <n v="346"/>
    <n v="105"/>
    <m/>
    <d v="2023-05-09T00:00:00"/>
    <x v="68"/>
    <x v="3"/>
    <x v="26"/>
    <s v="Poway, CA"/>
    <x v="53"/>
    <x v="156"/>
    <m/>
    <s v="CAIG Laboratories, Inc."/>
    <m/>
    <n v="6.99"/>
    <x v="0"/>
    <m/>
    <x v="0"/>
    <x v="7"/>
    <x v="1"/>
  </r>
  <r>
    <n v="347"/>
    <n v="106"/>
    <m/>
    <d v="2023-05-09T00:00:00"/>
    <x v="68"/>
    <x v="3"/>
    <x v="26"/>
    <s v="Poway, CA"/>
    <x v="53"/>
    <x v="157"/>
    <m/>
    <s v="CAIG Laboratories, Inc."/>
    <m/>
    <n v="5.95"/>
    <x v="0"/>
    <m/>
    <x v="0"/>
    <x v="13"/>
    <x v="1"/>
  </r>
  <r>
    <n v="348"/>
    <n v="107"/>
    <m/>
    <d v="2023-05-09T00:00:00"/>
    <x v="68"/>
    <x v="3"/>
    <x v="26"/>
    <s v="Poway, CA"/>
    <x v="53"/>
    <x v="158"/>
    <m/>
    <s v="CAIG Laboratories, Inc."/>
    <m/>
    <n v="8.2127999999999997"/>
    <x v="0"/>
    <m/>
    <x v="0"/>
    <x v="1"/>
    <x v="1"/>
  </r>
  <r>
    <n v="349"/>
    <n v="108"/>
    <m/>
    <d v="2023-05-09T00:00:00"/>
    <x v="69"/>
    <x v="3"/>
    <x v="29"/>
    <s v="Winona, MN"/>
    <x v="54"/>
    <x v="159"/>
    <s v="USA"/>
    <s v="Fastenal Industrial Supply"/>
    <m/>
    <n v="19.329999999999998"/>
    <x v="0"/>
    <m/>
    <x v="0"/>
    <x v="1"/>
    <x v="1"/>
  </r>
  <r>
    <n v="350"/>
    <n v="109"/>
    <m/>
    <d v="2023-05-09T00:00:00"/>
    <x v="70"/>
    <x v="3"/>
    <x v="30"/>
    <s v="Emerson, GA"/>
    <x v="55"/>
    <x v="160"/>
    <m/>
    <s v="Zep Inc."/>
    <m/>
    <n v="27.37"/>
    <x v="0"/>
    <m/>
    <x v="0"/>
    <x v="2"/>
    <x v="2"/>
  </r>
  <r>
    <n v="351"/>
    <n v="110"/>
    <m/>
    <d v="2023-05-09T00:00:00"/>
    <x v="71"/>
    <x v="3"/>
    <x v="31"/>
    <s v="Itasca, IL"/>
    <x v="23"/>
    <x v="161"/>
    <s v="USA"/>
    <s v="Fellowes, Inc."/>
    <m/>
    <m/>
    <x v="0"/>
    <m/>
    <x v="0"/>
    <x v="7"/>
    <x v="1"/>
  </r>
  <r>
    <n v="352"/>
    <n v="111"/>
    <m/>
    <d v="2023-05-09T00:00:00"/>
    <x v="71"/>
    <x v="3"/>
    <x v="31"/>
    <s v="Itasca, IL"/>
    <x v="23"/>
    <x v="162"/>
    <s v="USA"/>
    <s v="Fellowes, Inc."/>
    <m/>
    <m/>
    <x v="0"/>
    <m/>
    <x v="0"/>
    <x v="14"/>
    <x v="1"/>
  </r>
  <r>
    <n v="353"/>
    <n v="112"/>
    <m/>
    <d v="2023-05-09T00:00:00"/>
    <x v="72"/>
    <x v="3"/>
    <x v="32"/>
    <s v="Grand Island, NE"/>
    <x v="56"/>
    <x v="163"/>
    <m/>
    <s v="Hornady Manufacturing, Inc."/>
    <m/>
    <m/>
    <x v="0"/>
    <m/>
    <x v="0"/>
    <x v="15"/>
    <x v="0"/>
  </r>
  <r>
    <n v="354"/>
    <n v="113"/>
    <m/>
    <d v="2023-05-09T00:00:00"/>
    <x v="73"/>
    <x v="3"/>
    <x v="33"/>
    <s v="Chicago, IL"/>
    <x v="57"/>
    <x v="164"/>
    <s v="UK"/>
    <s v="Newark Electronics"/>
    <m/>
    <n v="20.62"/>
    <x v="0"/>
    <m/>
    <x v="0"/>
    <x v="1"/>
    <x v="2"/>
  </r>
  <r>
    <n v="355"/>
    <n v="114"/>
    <m/>
    <d v="2023-05-09T00:00:00"/>
    <x v="74"/>
    <x v="3"/>
    <x v="34"/>
    <s v="Bloomington, MN"/>
    <x v="58"/>
    <x v="165"/>
    <m/>
    <s v="NA Trading and Technology"/>
    <m/>
    <m/>
    <x v="0"/>
    <m/>
    <x v="0"/>
    <x v="1"/>
    <x v="0"/>
  </r>
  <r>
    <n v="356"/>
    <n v="115"/>
    <m/>
    <d v="2023-05-09T00:00:00"/>
    <x v="75"/>
    <x v="3"/>
    <x v="35"/>
    <s v="Lancaster, PA"/>
    <x v="59"/>
    <x v="166"/>
    <m/>
    <s v="Noble Chemical, Inc."/>
    <m/>
    <m/>
    <x v="0"/>
    <m/>
    <x v="0"/>
    <x v="7"/>
    <x v="5"/>
  </r>
  <r>
    <n v="357"/>
    <n v="116"/>
    <m/>
    <d v="2023-05-09T00:00:00"/>
    <x v="76"/>
    <x v="3"/>
    <x v="36"/>
    <s v="Houston, TX"/>
    <x v="36"/>
    <x v="167"/>
    <m/>
    <s v="NXT Technologies"/>
    <m/>
    <n v="5.69"/>
    <x v="0"/>
    <m/>
    <x v="0"/>
    <x v="1"/>
    <x v="0"/>
  </r>
  <r>
    <n v="358"/>
    <n v="117"/>
    <m/>
    <d v="2023-05-09T00:00:00"/>
    <x v="77"/>
    <x v="3"/>
    <x v="35"/>
    <s v="Brenham, TX"/>
    <x v="60"/>
    <x v="166"/>
    <m/>
    <s v="QuestSpecialty Corporation"/>
    <m/>
    <m/>
    <x v="0"/>
    <m/>
    <x v="0"/>
    <x v="7"/>
    <x v="5"/>
  </r>
  <r>
    <n v="359"/>
    <n v="118"/>
    <m/>
    <d v="2023-05-09T00:00:00"/>
    <x v="78"/>
    <x v="3"/>
    <x v="37"/>
    <s v="Atlanta, GA"/>
    <x v="61"/>
    <x v="49"/>
    <m/>
    <s v="Office Supply Inc."/>
    <m/>
    <n v="7.05"/>
    <x v="0"/>
    <m/>
    <x v="0"/>
    <x v="1"/>
    <x v="0"/>
  </r>
  <r>
    <n v="360"/>
    <n v="119"/>
    <m/>
    <d v="2023-05-09T00:00:00"/>
    <x v="79"/>
    <x v="3"/>
    <x v="38"/>
    <s v="Harahan, LA"/>
    <x v="62"/>
    <x v="168"/>
    <s v="USA"/>
    <s v="Wechem Engineered Chemistries, Inc."/>
    <m/>
    <m/>
    <x v="0"/>
    <m/>
    <x v="0"/>
    <x v="1"/>
    <x v="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1">
  <r>
    <s v="  "/>
    <s v="  "/>
    <m/>
    <m/>
    <s v="  "/>
    <x v="0"/>
    <s v="  "/>
    <m/>
    <m/>
    <m/>
    <x v="0"/>
    <m/>
    <m/>
    <m/>
    <m/>
    <m/>
    <m/>
    <x v="0"/>
    <x v="0"/>
    <x v="0"/>
    <m/>
    <x v="0"/>
  </r>
  <r>
    <n v="1"/>
    <n v="1"/>
    <n v="18"/>
    <d v="2023-03-09T00:00:00"/>
    <s v="Ace Hardware Corp"/>
    <x v="1"/>
    <s v="B2C"/>
    <s v="www.AceHardware.com"/>
    <s v="Falcon"/>
    <s v="Falcon Dust-Off"/>
    <x v="1"/>
    <s v="USA"/>
    <s v="Falcon Safety Products, Inc. "/>
    <n v="12.99"/>
    <n v="6.4950000000000001"/>
    <n v="0.64949999999999997"/>
    <n v="2"/>
    <x v="1"/>
    <x v="1"/>
    <x v="0"/>
    <n v="0"/>
    <x v="1"/>
  </r>
  <r>
    <n v="2"/>
    <n v="2"/>
    <n v="18"/>
    <d v="2023-03-09T00:00:00"/>
    <s v="Ace Hardware Corp"/>
    <x v="1"/>
    <s v="B2C"/>
    <s v="www.AceHardware.com"/>
    <s v="Max Pro"/>
    <s v="Max Pro Blow Off"/>
    <x v="1"/>
    <s v="USA"/>
    <s v="AVW Inc, dba Max Pro"/>
    <n v="9.99"/>
    <n v="9.99"/>
    <n v="1.24875"/>
    <n v="1"/>
    <x v="2"/>
    <x v="2"/>
    <x v="0"/>
    <n v="1"/>
    <x v="1"/>
  </r>
  <r>
    <n v="3"/>
    <n v="3"/>
    <n v="18"/>
    <d v="2023-03-09T00:00:00"/>
    <s v="Ace Hardware Corp"/>
    <x v="1"/>
    <s v="B2C"/>
    <s v="www.AceHardware.com"/>
    <s v="Max Pro"/>
    <s v="Max Pro Blow Off"/>
    <x v="1"/>
    <s v="USA"/>
    <s v="AVW Inc, dba Max Pro"/>
    <n v="13.99"/>
    <n v="6.9950000000000001"/>
    <n v="0.69950000000000001"/>
    <n v="2"/>
    <x v="1"/>
    <x v="1"/>
    <x v="0"/>
    <n v="1"/>
    <x v="1"/>
  </r>
  <r>
    <n v="4"/>
    <n v="4"/>
    <n v="18"/>
    <d v="2023-03-09T00:00:00"/>
    <s v="Ace Hardware Corp"/>
    <x v="1"/>
    <s v="B2C"/>
    <s v="www.AceHardware.com"/>
    <s v="Max Pro"/>
    <s v="Max Pro Blow Off"/>
    <x v="1"/>
    <s v="USA"/>
    <s v="AVW Inc, dba Max Pro"/>
    <n v="19.989999999999998"/>
    <n v="19.989999999999998"/>
    <n v="2.4987499999999998"/>
    <n v="1"/>
    <x v="2"/>
    <x v="2"/>
    <x v="0"/>
    <n v="1"/>
    <x v="1"/>
  </r>
  <r>
    <n v="5"/>
    <n v="5"/>
    <s v="#"/>
    <d v="2023-04-07T00:00:00"/>
    <s v="Adorama"/>
    <x v="1"/>
    <s v="B2C"/>
    <s v="www.Adorama.com"/>
    <s v="Falcon"/>
    <s v="Falcon Dust-Off Gaming Gear Duster"/>
    <x v="1"/>
    <s v="USA"/>
    <s v="Falcon Safety Products, Inc. "/>
    <n v="15.99"/>
    <n v="15.99"/>
    <n v="1.599"/>
    <n v="1"/>
    <x v="2"/>
    <x v="1"/>
    <x v="0"/>
    <n v="1"/>
    <x v="0"/>
  </r>
  <r>
    <n v="6"/>
    <n v="6"/>
    <n v="1"/>
    <d v="2023-03-03T00:00:00"/>
    <s v="Amazon"/>
    <x v="1"/>
    <s v="Mixed B2C &amp; B2B"/>
    <s v="www.Amazon.com"/>
    <s v="975 Supply"/>
    <s v="Electronics Duster"/>
    <x v="1"/>
    <s v=" "/>
    <m/>
    <n v="32.700000000000003"/>
    <n v="10.9"/>
    <n v="3.1142857142857143"/>
    <n v="3"/>
    <x v="3"/>
    <x v="3"/>
    <x v="0"/>
    <n v="1"/>
    <x v="0"/>
  </r>
  <r>
    <n v="7"/>
    <n v="7"/>
    <n v="1"/>
    <d v="2023-03-03T00:00:00"/>
    <s v="Amazon"/>
    <x v="1"/>
    <s v="Mixed B2C &amp; B2B"/>
    <s v="www.Amazon.com"/>
    <s v="975 Supply"/>
    <s v="Max Pro Blow Off"/>
    <x v="1"/>
    <s v="USA"/>
    <s v="AVW Inc, dba Max Pro"/>
    <n v="2.99"/>
    <n v="2.99"/>
    <n v="0.85428571428571431"/>
    <n v="1"/>
    <x v="2"/>
    <x v="3"/>
    <x v="0"/>
    <n v="1"/>
    <x v="1"/>
  </r>
  <r>
    <n v="8"/>
    <n v="8"/>
    <n v="1"/>
    <d v="2023-03-03T00:00:00"/>
    <s v="Amazon"/>
    <x v="1"/>
    <s v="Mixed B2C &amp; B2B"/>
    <s v="www.Amazon.com"/>
    <s v="975 Supply"/>
    <s v="Max Pro Blow Off"/>
    <x v="1"/>
    <s v="USA"/>
    <s v="AVW Inc, dba Max Pro"/>
    <n v="4.99"/>
    <n v="4.99"/>
    <n v="1.4257142857142857"/>
    <n v="1"/>
    <x v="2"/>
    <x v="3"/>
    <x v="0"/>
    <n v="1"/>
    <x v="1"/>
  </r>
  <r>
    <n v="9"/>
    <n v="9"/>
    <n v="1"/>
    <d v="2023-03-03T00:00:00"/>
    <s v="Amazon"/>
    <x v="1"/>
    <s v="Mixed B2C &amp; B2B"/>
    <s v="www.Amazon.com"/>
    <s v="975 Supply"/>
    <s v="Max Pro Blow Off"/>
    <x v="1"/>
    <s v="USA"/>
    <s v="AVW Inc, dba Max Pro"/>
    <n v="15.99"/>
    <n v="15.99"/>
    <n v="1.599"/>
    <n v="1"/>
    <x v="2"/>
    <x v="1"/>
    <x v="0"/>
    <n v="1"/>
    <x v="1"/>
  </r>
  <r>
    <n v="10"/>
    <n v="10"/>
    <n v="1"/>
    <d v="2023-03-03T00:00:00"/>
    <s v="Amazon"/>
    <x v="1"/>
    <s v="Mixed B2C &amp; B2B"/>
    <s v="www.Amazon.com"/>
    <s v="ASAP Office Products"/>
    <s v="ASAP Office Products Duster"/>
    <x v="1"/>
    <s v=" "/>
    <m/>
    <n v="6.75"/>
    <n v="6.75"/>
    <n v="0.67500000000000004"/>
    <n v="1"/>
    <x v="2"/>
    <x v="1"/>
    <x v="0"/>
    <n v="1"/>
    <x v="0"/>
  </r>
  <r>
    <n v="11"/>
    <n v="11"/>
    <n v="1"/>
    <d v="2023-03-03T00:00:00"/>
    <s v="Amazon"/>
    <x v="1"/>
    <s v="Mixed B2C &amp; B2B"/>
    <s v="www.Amazon.com"/>
    <s v="AW Product Sales &amp; Marketing, Inc. "/>
    <s v="Ultra Duster"/>
    <x v="1"/>
    <s v="China"/>
    <s v="AW Distributing- SHANGHAI AW CUSTOM MANUFACTURING &amp; AEROSOL PROPELLANT CO., LTD."/>
    <n v="49.9"/>
    <n v="8.3166666666666664"/>
    <n v="0.83166666666666667"/>
    <n v="6"/>
    <x v="4"/>
    <x v="1"/>
    <x v="0"/>
    <n v="1"/>
    <x v="1"/>
  </r>
  <r>
    <n v="12"/>
    <n v="12"/>
    <n v="1"/>
    <d v="2023-03-03T00:00:00"/>
    <s v="Amazon"/>
    <x v="1"/>
    <s v="Mixed B2C &amp; B2B"/>
    <s v="www.Amazon.com"/>
    <s v="AW Product Sales &amp; Marketing, Inc. "/>
    <s v="Ultra Duster"/>
    <x v="1"/>
    <s v="China"/>
    <s v="AW Distributing- SHANGHAI AW CUSTOM MANUFACTURING &amp; AEROSOL PROPELLANT CO., LTD."/>
    <n v="39.9"/>
    <n v="9.9749999999999996"/>
    <n v="0.99749999999999994"/>
    <n v="4"/>
    <x v="5"/>
    <x v="1"/>
    <x v="0"/>
    <n v="1"/>
    <x v="1"/>
  </r>
  <r>
    <n v="13"/>
    <n v="13"/>
    <n v="1"/>
    <d v="2023-03-03T00:00:00"/>
    <s v="Amazon"/>
    <x v="1"/>
    <s v="Mixed B2C &amp; B2B"/>
    <s v="www.Amazon.com"/>
    <s v="CRC Industries"/>
    <s v="CRC Duster"/>
    <x v="2"/>
    <s v="USA"/>
    <s v="CRC Industries Americas"/>
    <n v="96"/>
    <n v="16"/>
    <n v="2"/>
    <n v="6"/>
    <x v="4"/>
    <x v="2"/>
    <x v="0"/>
    <n v="1"/>
    <x v="0"/>
  </r>
  <r>
    <n v="14"/>
    <n v="14"/>
    <n v="1"/>
    <d v="2023-03-03T00:00:00"/>
    <s v="Amazon"/>
    <x v="1"/>
    <s v="Mixed B2C &amp; B2B"/>
    <s v="www.Amazon.com"/>
    <s v="CRC Industries"/>
    <s v="CRC Duster"/>
    <x v="2"/>
    <s v="USA"/>
    <s v="CRC Industries Americas"/>
    <s v="NA"/>
    <s v="-"/>
    <s v="-"/>
    <n v="8"/>
    <x v="2"/>
    <x v="2"/>
    <x v="0"/>
    <n v="0"/>
    <x v="0"/>
  </r>
  <r>
    <n v="15"/>
    <n v="15"/>
    <n v="1"/>
    <d v="2023-03-03T00:00:00"/>
    <s v="Amazon"/>
    <x v="1"/>
    <s v="Mixed B2C &amp; B2B"/>
    <s v="www.Amazon.com"/>
    <s v="CRC Industries"/>
    <s v="CRC Duster"/>
    <x v="2"/>
    <s v="USA"/>
    <s v="CRC Industries Americas"/>
    <n v="44"/>
    <n v="44"/>
    <n v="5.5"/>
    <n v="1"/>
    <x v="2"/>
    <x v="2"/>
    <x v="0"/>
    <n v="0"/>
    <x v="0"/>
  </r>
  <r>
    <n v="16"/>
    <n v="16"/>
    <n v="1"/>
    <d v="2023-03-03T00:00:00"/>
    <s v="Amazon"/>
    <x v="1"/>
    <s v="Mixed B2C &amp; B2B"/>
    <s v="www.Amazon.com"/>
    <s v="Emzone"/>
    <s v="Emzone Air Duster"/>
    <x v="1"/>
    <s v=" "/>
    <s v="Empack Spraytech Inc. "/>
    <s v="NA"/>
    <s v="-"/>
    <s v="-"/>
    <n v="1"/>
    <x v="2"/>
    <x v="1"/>
    <x v="0"/>
    <n v="1"/>
    <x v="0"/>
  </r>
  <r>
    <n v="17"/>
    <n v="17"/>
    <n v="1"/>
    <d v="2023-03-03T00:00:00"/>
    <s v="Amazon"/>
    <x v="1"/>
    <s v="Mixed B2C &amp; B2B"/>
    <s v="www.Amazon.com"/>
    <s v="Falcon"/>
    <s v="Falcon Dust-Off"/>
    <x v="1"/>
    <s v="USA"/>
    <s v="Falcon Safety Products, Inc. "/>
    <n v="7.39"/>
    <n v="7.39"/>
    <n v="2.1114285714285712"/>
    <n v="1"/>
    <x v="2"/>
    <x v="3"/>
    <x v="0"/>
    <n v="0"/>
    <x v="1"/>
  </r>
  <r>
    <n v="18"/>
    <n v="18"/>
    <n v="1"/>
    <d v="2023-03-03T00:00:00"/>
    <s v="Amazon"/>
    <x v="1"/>
    <s v="Mixed B2C &amp; B2B"/>
    <s v="www.Amazon.com"/>
    <s v="Falcon"/>
    <s v="Falcon Dust-Off"/>
    <x v="1"/>
    <s v="USA"/>
    <s v="Falcon Safety Products, Inc. "/>
    <n v="32.9"/>
    <n v="5.4833333333333334"/>
    <n v="0.54833333333333334"/>
    <n v="6"/>
    <x v="4"/>
    <x v="1"/>
    <x v="0"/>
    <n v="0"/>
    <x v="1"/>
  </r>
  <r>
    <n v="19"/>
    <n v="19"/>
    <n v="1"/>
    <d v="2023-03-03T00:00:00"/>
    <s v="Amazon"/>
    <x v="1"/>
    <s v="Mixed B2C &amp; B2B"/>
    <s v="www.Amazon.com"/>
    <s v="Falcon"/>
    <s v="Falcon Dust-Off"/>
    <x v="1"/>
    <s v="USA"/>
    <s v="Falcon Safety Products, Inc. "/>
    <n v="12.52"/>
    <n v="6.26"/>
    <n v="0.626"/>
    <n v="2"/>
    <x v="1"/>
    <x v="1"/>
    <x v="0"/>
    <n v="0"/>
    <x v="1"/>
  </r>
  <r>
    <n v="20"/>
    <n v="20"/>
    <n v="1"/>
    <d v="2023-03-03T00:00:00"/>
    <s v="Amazon"/>
    <x v="1"/>
    <s v="Mixed B2C &amp; B2B"/>
    <s v="www.Amazon.com"/>
    <s v="Falcon"/>
    <s v="Falcon Dust-Off"/>
    <x v="1"/>
    <s v="USA"/>
    <s v="Falcon Safety Products, Inc. "/>
    <n v="22.78"/>
    <n v="7.5933333333333337"/>
    <n v="0.75933333333333342"/>
    <n v="3"/>
    <x v="3"/>
    <x v="1"/>
    <x v="0"/>
    <n v="0"/>
    <x v="1"/>
  </r>
  <r>
    <n v="21"/>
    <n v="21"/>
    <n v="1"/>
    <d v="2023-03-03T00:00:00"/>
    <s v="Amazon"/>
    <x v="1"/>
    <s v="Mixed B2C &amp; B2B"/>
    <s v="www.Amazon.com"/>
    <s v="Falcon"/>
    <s v="Falcon Dust-Off"/>
    <x v="1"/>
    <s v="USA"/>
    <s v="Falcon Safety Products, Inc. "/>
    <n v="54.09"/>
    <n v="4.5075000000000003"/>
    <n v="0.45075000000000004"/>
    <n v="12"/>
    <x v="6"/>
    <x v="1"/>
    <x v="0"/>
    <n v="0"/>
    <x v="1"/>
  </r>
  <r>
    <n v="22"/>
    <n v="22"/>
    <n v="1"/>
    <d v="2023-03-03T00:00:00"/>
    <s v="Amazon"/>
    <x v="1"/>
    <s v="Mixed B2C &amp; B2B"/>
    <s v="www.Amazon.com"/>
    <s v="Falcon"/>
    <s v="Falcon Dust-Off"/>
    <x v="1"/>
    <s v="USA"/>
    <s v="Falcon Safety Products, Inc. "/>
    <n v="12.04"/>
    <n v="6.02"/>
    <n v="0.60199999999999998"/>
    <n v="2"/>
    <x v="1"/>
    <x v="1"/>
    <x v="0"/>
    <n v="0"/>
    <x v="1"/>
  </r>
  <r>
    <n v="23"/>
    <n v="23"/>
    <n v="1"/>
    <d v="2023-03-03T00:00:00"/>
    <s v="Amazon"/>
    <x v="1"/>
    <s v="Mixed B2C &amp; B2B"/>
    <s v="www.Amazon.com"/>
    <s v="Falcon"/>
    <s v="Falcon Dust-Off"/>
    <x v="1"/>
    <s v="USA"/>
    <s v="Falcon Safety Products, Inc. "/>
    <n v="42.99"/>
    <n v="7.165"/>
    <n v="0.5970833333333333"/>
    <n v="6"/>
    <x v="4"/>
    <x v="4"/>
    <x v="0"/>
    <n v="0"/>
    <x v="1"/>
  </r>
  <r>
    <n v="24"/>
    <n v="24"/>
    <n v="1"/>
    <d v="2023-03-03T00:00:00"/>
    <s v="Amazon"/>
    <x v="1"/>
    <s v="Mixed B2C &amp; B2B"/>
    <s v="www.Amazon.com"/>
    <s v="Falcon"/>
    <s v="Falcon Dust-Off"/>
    <x v="1"/>
    <s v="USA"/>
    <s v="Falcon Safety Products, Inc. "/>
    <n v="26.09"/>
    <n v="8.6966666666666672"/>
    <n v="0.72472222222222227"/>
    <n v="3"/>
    <x v="3"/>
    <x v="4"/>
    <x v="0"/>
    <m/>
    <x v="1"/>
  </r>
  <r>
    <n v="25"/>
    <n v="25"/>
    <n v="1"/>
    <d v="2023-03-03T00:00:00"/>
    <s v="Amazon"/>
    <x v="1"/>
    <s v="Mixed B2C &amp; B2B"/>
    <s v="www.Amazon.com"/>
    <s v="GC Electronics"/>
    <s v="GC Electronics Airjet"/>
    <x v="2"/>
    <s v="USA"/>
    <s v="GC Electronics, Inc."/>
    <n v="45.52"/>
    <n v="45.52"/>
    <n v="3.7933333333333334"/>
    <n v="1"/>
    <x v="2"/>
    <x v="4"/>
    <x v="0"/>
    <n v="0"/>
    <x v="2"/>
  </r>
  <r>
    <n v="26"/>
    <n v="26"/>
    <n v="1"/>
    <d v="2023-03-03T00:00:00"/>
    <s v="Amazon"/>
    <x v="1"/>
    <s v="Mixed B2C &amp; B2B"/>
    <s v="www.Amazon.com"/>
    <s v="iDuster Cleaning Supplies"/>
    <s v="iDuster Compressed Air Duster"/>
    <x v="2"/>
    <s v=" "/>
    <s v="iDuster Cleaner Company"/>
    <n v="26.99"/>
    <n v="6.7474999999999996"/>
    <n v="0.67474999999999996"/>
    <n v="4"/>
    <x v="5"/>
    <x v="1"/>
    <x v="0"/>
    <n v="1"/>
    <x v="1"/>
  </r>
  <r>
    <n v="27"/>
    <n v="27"/>
    <n v="1"/>
    <d v="2023-03-03T00:00:00"/>
    <s v="Amazon"/>
    <x v="1"/>
    <s v="Mixed B2C &amp; B2B"/>
    <s v="www.Amazon.com"/>
    <s v="iDuster Cleaning Supplies"/>
    <s v="iDuster Compressed Air Duster"/>
    <x v="2"/>
    <s v=" "/>
    <s v="iDuster Cleaner Company"/>
    <n v="17.989999999999998"/>
    <n v="8.9949999999999992"/>
    <n v="0.89949999999999997"/>
    <n v="2"/>
    <x v="1"/>
    <x v="1"/>
    <x v="0"/>
    <n v="1"/>
    <x v="1"/>
  </r>
  <r>
    <n v="28"/>
    <n v="28"/>
    <n v="1"/>
    <d v="2023-03-03T00:00:00"/>
    <s v="Amazon"/>
    <x v="1"/>
    <s v="Mixed B2C &amp; B2B"/>
    <s v="www.Amazon.com"/>
    <s v="iDuster Cleaning Supplies"/>
    <s v="iDuster Compressed Air Duster"/>
    <x v="2"/>
    <s v=" "/>
    <s v="iDuster Cleaner Company"/>
    <n v="17.89"/>
    <n v="8.9450000000000003"/>
    <n v="0.89450000000000007"/>
    <n v="2"/>
    <x v="1"/>
    <x v="1"/>
    <x v="0"/>
    <n v="1"/>
    <x v="1"/>
  </r>
  <r>
    <n v="29"/>
    <n v="29"/>
    <n v="1"/>
    <d v="2023-03-03T00:00:00"/>
    <s v="Amazon"/>
    <x v="1"/>
    <s v="Mixed B2C &amp; B2B"/>
    <s v="www.Amazon.com"/>
    <s v="Innovera Technology Essentials"/>
    <s v="Innovera Electronics Duster"/>
    <x v="1"/>
    <s v="China"/>
    <s v="AW Distributing- SHANGHAI AW CUSTOM MANUFACTURING &amp; AEROSOL PROPELLANT CO., LTD."/>
    <n v="16.16"/>
    <n v="8.08"/>
    <n v="0.80800000000000005"/>
    <n v="2"/>
    <x v="1"/>
    <x v="1"/>
    <x v="0"/>
    <n v="1"/>
    <x v="1"/>
  </r>
  <r>
    <n v="30"/>
    <n v="30"/>
    <n v="1"/>
    <d v="2023-03-03T00:00:00"/>
    <s v="Amazon"/>
    <x v="1"/>
    <s v="Mixed B2C &amp; B2B"/>
    <s v="www.Amazon.com"/>
    <s v="Innovera Technology Essentials"/>
    <s v="Innovera Electronics Duster"/>
    <x v="1"/>
    <s v="China"/>
    <s v="AW Distributing- SHANGHAI AW CUSTOM MANUFACTURING &amp; AEROSOL PROPELLANT CO., LTD."/>
    <n v="37.200000000000003"/>
    <n v="6.2"/>
    <n v="0.62"/>
    <n v="6"/>
    <x v="4"/>
    <x v="1"/>
    <x v="0"/>
    <n v="1"/>
    <x v="1"/>
  </r>
  <r>
    <n v="31"/>
    <n v="31"/>
    <n v="1"/>
    <d v="2023-03-03T00:00:00"/>
    <s v="Amazon"/>
    <x v="1"/>
    <s v="Mixed B2C &amp; B2B"/>
    <s v="www.Amazon.com"/>
    <s v="Innovera Technology Essentials"/>
    <s v="Innovera Electronics Duster"/>
    <x v="1"/>
    <s v="China"/>
    <s v="AW Distributing- SHANGHAI AW CUSTOM MANUFACTURING &amp; AEROSOL PROPELLANT CO., LTD."/>
    <n v="10.8"/>
    <n v="10.8"/>
    <n v="1.08"/>
    <n v="1"/>
    <x v="2"/>
    <x v="1"/>
    <x v="0"/>
    <n v="1"/>
    <x v="1"/>
  </r>
  <r>
    <n v="32"/>
    <n v="32"/>
    <n v="1"/>
    <d v="2023-03-03T00:00:00"/>
    <s v="Amazon"/>
    <x v="1"/>
    <s v="Mixed B2C &amp; B2B"/>
    <s v="www.Amazon.com"/>
    <s v="Innovera Technology Essentials"/>
    <s v="Innovera Electronics Duster"/>
    <x v="1"/>
    <s v="China"/>
    <s v="AW Distributing- SHANGHAI AW CUSTOM MANUFACTURING &amp; AEROSOL PROPELLANT CO., LTD."/>
    <n v="16.16"/>
    <n v="8.08"/>
    <n v="0.80800000000000005"/>
    <n v="2"/>
    <x v="1"/>
    <x v="1"/>
    <x v="0"/>
    <n v="1"/>
    <x v="1"/>
  </r>
  <r>
    <n v="33"/>
    <n v="33"/>
    <n v="1"/>
    <d v="2023-03-03T00:00:00"/>
    <s v="Amazon"/>
    <x v="1"/>
    <s v="Mixed B2C &amp; B2B"/>
    <s v="www.Amazon.com"/>
    <s v="ITW"/>
    <s v="Chemtronics Duster"/>
    <x v="2"/>
    <s v="USA"/>
    <s v="ITW Contamination Control Electronics"/>
    <n v="13.13"/>
    <n v="13.13"/>
    <n v="1.3130000000000002"/>
    <n v="1"/>
    <x v="2"/>
    <x v="1"/>
    <x v="0"/>
    <n v="1"/>
    <x v="1"/>
  </r>
  <r>
    <n v="34"/>
    <n v="34"/>
    <n v="1"/>
    <d v="2023-03-03T00:00:00"/>
    <s v="Amazon"/>
    <x v="1"/>
    <s v="Mixed B2C &amp; B2B"/>
    <s v="www.Amazon.com"/>
    <s v="ITW"/>
    <s v="Chemtronics Ultra Jet 70"/>
    <x v="2"/>
    <s v="USA"/>
    <s v="ITW Contamination Control Electronics"/>
    <n v="28.4"/>
    <n v="28.4"/>
    <n v="2.84"/>
    <n v="1"/>
    <x v="2"/>
    <x v="1"/>
    <x v="0"/>
    <n v="1"/>
    <x v="2"/>
  </r>
  <r>
    <n v="35"/>
    <n v="35"/>
    <n v="1"/>
    <d v="2023-03-03T00:00:00"/>
    <s v="Amazon"/>
    <x v="1"/>
    <s v="Mixed B2C &amp; B2B"/>
    <s v="www.Amazon.com"/>
    <s v="ITW"/>
    <s v="Chemtronics Ultra Jet All-Way"/>
    <x v="2"/>
    <s v="USA"/>
    <s v="ITW Contamination Control Electronics"/>
    <n v="34.65"/>
    <n v="34.65"/>
    <n v="4.3312499999999998"/>
    <n v="1"/>
    <x v="2"/>
    <x v="2"/>
    <x v="0"/>
    <n v="0"/>
    <x v="2"/>
  </r>
  <r>
    <n v="36"/>
    <n v="36"/>
    <n v="1"/>
    <d v="2023-03-03T00:00:00"/>
    <s v="Amazon"/>
    <x v="1"/>
    <s v="Mixed B2C &amp; B2B"/>
    <s v="www.Amazon.com"/>
    <s v="ITW"/>
    <s v="Techspray Duster"/>
    <x v="2"/>
    <s v="USA"/>
    <s v="ITW Contamination Control Electronics"/>
    <n v="22.97"/>
    <n v="22.97"/>
    <n v="2.2969999999999997"/>
    <n v="1"/>
    <x v="2"/>
    <x v="1"/>
    <x v="0"/>
    <n v="0"/>
    <x v="2"/>
  </r>
  <r>
    <n v="37"/>
    <n v="37"/>
    <n v="1"/>
    <d v="2023-03-03T00:00:00"/>
    <s v="Amazon"/>
    <x v="1"/>
    <s v="Mixed B2C &amp; B2B"/>
    <s v="www.Amazon.com"/>
    <s v="ITW"/>
    <s v="Techspray Duster"/>
    <x v="2"/>
    <s v="USA"/>
    <s v="ITW Contamination Control Electronics"/>
    <n v="39.630000000000003"/>
    <n v="39.630000000000003"/>
    <n v="2.6420000000000003"/>
    <n v="1"/>
    <x v="2"/>
    <x v="5"/>
    <x v="0"/>
    <n v="0"/>
    <x v="2"/>
  </r>
  <r>
    <n v="38"/>
    <n v="38"/>
    <n v="1"/>
    <d v="2023-03-03T00:00:00"/>
    <s v="Amazon"/>
    <x v="1"/>
    <s v="Mixed B2C &amp; B2B"/>
    <s v="www.Amazon.com"/>
    <s v="ITW"/>
    <s v="Techspray Economy Duster"/>
    <x v="2"/>
    <s v="USA"/>
    <s v="ITW Contamination Control Electronics"/>
    <n v="54.4"/>
    <n v="10.879999999999999"/>
    <n v="1.0879999999999999"/>
    <n v="5"/>
    <x v="7"/>
    <x v="1"/>
    <x v="0"/>
    <n v="0"/>
    <x v="1"/>
  </r>
  <r>
    <n v="39"/>
    <n v="39"/>
    <n v="1"/>
    <d v="2023-03-03T00:00:00"/>
    <s v="Amazon"/>
    <x v="1"/>
    <s v="Mixed B2C &amp; B2B"/>
    <s v="www.Amazon.com"/>
    <s v="ITW"/>
    <s v="Techspray Vortex"/>
    <x v="2"/>
    <s v="USA"/>
    <s v="ITW Contamination Control Electronics"/>
    <s v="NA"/>
    <s v="-"/>
    <s v="-"/>
    <n v="1"/>
    <x v="2"/>
    <x v="2"/>
    <x v="0"/>
    <n v="0"/>
    <x v="2"/>
  </r>
  <r>
    <n v="40"/>
    <n v="40"/>
    <n v="1"/>
    <d v="2023-03-03T00:00:00"/>
    <s v="Amazon"/>
    <x v="1"/>
    <s v="Mixed B2C &amp; B2B"/>
    <s v="www.Amazon.com"/>
    <s v="Max Pro"/>
    <s v="Max Pro Blow Off"/>
    <x v="1"/>
    <s v="USA"/>
    <s v="AVW Inc, dba Max Pro"/>
    <n v="96.05"/>
    <n v="8.0041666666666664"/>
    <n v="0.80041666666666667"/>
    <n v="12"/>
    <x v="6"/>
    <x v="1"/>
    <x v="0"/>
    <n v="1"/>
    <x v="1"/>
  </r>
  <r>
    <n v="41"/>
    <n v="41"/>
    <n v="1"/>
    <d v="2023-03-03T00:00:00"/>
    <s v="Amazon"/>
    <x v="1"/>
    <s v="Mixed B2C &amp; B2B"/>
    <s v="www.Amazon.com"/>
    <s v="Maxell"/>
    <s v="Maxell Blast Away"/>
    <x v="1"/>
    <s v="USA"/>
    <s v="Falcon Safety Products"/>
    <n v="13.98"/>
    <n v="13.98"/>
    <n v="1.3980000000000001"/>
    <n v="1"/>
    <x v="2"/>
    <x v="1"/>
    <x v="0"/>
    <n v="1"/>
    <x v="2"/>
  </r>
  <r>
    <n v="42"/>
    <n v="42"/>
    <n v="1"/>
    <d v="2023-03-03T00:00:00"/>
    <s v="Amazon"/>
    <x v="1"/>
    <s v="Mixed B2C &amp; B2B"/>
    <s v="www.Amazon.com"/>
    <s v="MG Chemicals"/>
    <s v="MG Chemicals Super Duster 134"/>
    <x v="2"/>
    <s v=" "/>
    <m/>
    <n v="30.29"/>
    <n v="30.29"/>
    <n v="1.8931249999999999"/>
    <n v="1"/>
    <x v="2"/>
    <x v="6"/>
    <x v="0"/>
    <n v="0"/>
    <x v="2"/>
  </r>
  <r>
    <n v="43"/>
    <n v="43"/>
    <n v="1"/>
    <d v="2023-03-03T00:00:00"/>
    <s v="Amazon"/>
    <x v="1"/>
    <s v="Mixed B2C &amp; B2B"/>
    <s v="www.Amazon.com"/>
    <s v="Multicomp"/>
    <s v="Multicomp Duster"/>
    <x v="2"/>
    <s v=" "/>
    <m/>
    <n v="28.28"/>
    <n v="28.28"/>
    <n v="2.8280000000000003"/>
    <n v="1"/>
    <x v="2"/>
    <x v="1"/>
    <x v="0"/>
    <n v="0"/>
    <x v="0"/>
  </r>
  <r>
    <n v="44"/>
    <n v="44"/>
    <n v="1"/>
    <d v="2023-03-03T00:00:00"/>
    <s v="Amazon"/>
    <x v="1"/>
    <s v="Mixed B2C &amp; B2B"/>
    <s v="www.Amazon.com"/>
    <s v="MyOfficeInnovations"/>
    <s v="MyOfficeInnovations Duster"/>
    <x v="1"/>
    <s v=" "/>
    <s v="MyOfficeInnovations.com"/>
    <n v="18.059999999999999"/>
    <n v="4.5149999999999997"/>
    <n v="0.45149999999999996"/>
    <n v="4"/>
    <x v="5"/>
    <x v="1"/>
    <x v="0"/>
    <n v="1"/>
    <x v="0"/>
  </r>
  <r>
    <n v="45"/>
    <n v="45"/>
    <n v="1"/>
    <d v="2023-03-03T00:00:00"/>
    <s v="Amazon"/>
    <x v="1"/>
    <s v="Mixed B2C &amp; B2B"/>
    <s v="www.Amazon.com"/>
    <s v="Norazza"/>
    <s v="Endust for Electronics"/>
    <x v="1"/>
    <s v="USA"/>
    <s v="Norazza, Inc."/>
    <n v="12.82"/>
    <n v="12.82"/>
    <n v="1.282"/>
    <n v="1"/>
    <x v="2"/>
    <x v="1"/>
    <x v="0"/>
    <n v="1"/>
    <x v="1"/>
  </r>
  <r>
    <n v="46"/>
    <n v="46"/>
    <n v="1"/>
    <d v="2023-03-03T00:00:00"/>
    <s v="Amazon"/>
    <x v="1"/>
    <s v="Mixed B2C &amp; B2B"/>
    <s v="www.Amazon.com"/>
    <s v="Norazza"/>
    <s v="Endust for Electronics"/>
    <x v="1"/>
    <s v="USA"/>
    <s v="Norazza, Inc."/>
    <n v="17.47"/>
    <n v="8.7349999999999994"/>
    <n v="0.87349999999999994"/>
    <n v="2"/>
    <x v="1"/>
    <x v="1"/>
    <x v="0"/>
    <n v="1"/>
    <x v="1"/>
  </r>
  <r>
    <n v="47"/>
    <n v="47"/>
    <n v="1"/>
    <d v="2023-03-03T00:00:00"/>
    <s v="Amazon"/>
    <x v="1"/>
    <s v="Mixed B2C &amp; B2B"/>
    <s v="www.Amazon.com"/>
    <s v="Office Depot"/>
    <s v="Office Depot Cleaning Duster"/>
    <x v="1"/>
    <s v=" "/>
    <s v="Office Depot OfficeMax, Inc."/>
    <n v="48.41"/>
    <n v="4.0341666666666667"/>
    <n v="0.40341666666666665"/>
    <n v="12"/>
    <x v="6"/>
    <x v="1"/>
    <x v="0"/>
    <n v="0"/>
    <x v="0"/>
  </r>
  <r>
    <n v="48"/>
    <n v="48"/>
    <n v="1"/>
    <d v="2023-03-03T00:00:00"/>
    <s v="Amazon"/>
    <x v="1"/>
    <s v="Mixed B2C &amp; B2B"/>
    <s v="www.Amazon.com"/>
    <s v="Office Depot"/>
    <s v="Office Depot Cleaning Duster"/>
    <x v="1"/>
    <s v=" "/>
    <s v="Office Depot OfficeMax, Inc."/>
    <n v="20.89"/>
    <n v="6.9633333333333338"/>
    <n v="0.69633333333333336"/>
    <n v="3"/>
    <x v="3"/>
    <x v="1"/>
    <x v="0"/>
    <n v="1"/>
    <x v="0"/>
  </r>
  <r>
    <n v="49"/>
    <n v="49"/>
    <n v="1"/>
    <d v="2023-03-03T00:00:00"/>
    <s v="Amazon"/>
    <x v="1"/>
    <s v="Mixed B2C &amp; B2B"/>
    <s v="www.Amazon.com"/>
    <s v="Read Right"/>
    <s v="Read Right Dustfree Multipurpose Duster"/>
    <x v="1"/>
    <s v=" "/>
    <m/>
    <n v="53.92"/>
    <n v="8.9866666666666664"/>
    <n v="0.89866666666666661"/>
    <n v="6"/>
    <x v="4"/>
    <x v="1"/>
    <x v="0"/>
    <n v="0"/>
    <x v="0"/>
  </r>
  <r>
    <n v="50"/>
    <n v="50"/>
    <n v="1"/>
    <d v="2023-03-03T00:00:00"/>
    <s v="Amazon"/>
    <x v="1"/>
    <s v="Mixed B2C &amp; B2B"/>
    <s v="www.Amazon.com"/>
    <s v="Stoner Car Care"/>
    <s v="Stoner Car Care GUST Easy Duster"/>
    <x v="1"/>
    <s v=" "/>
    <s v="Stoner, Inc."/>
    <n v="17.5"/>
    <n v="17.5"/>
    <n v="1.4583333333333333"/>
    <n v="1"/>
    <x v="2"/>
    <x v="4"/>
    <x v="0"/>
    <n v="1"/>
    <x v="2"/>
  </r>
  <r>
    <n v="51"/>
    <n v="51"/>
    <n v="42"/>
    <d v="2023-03-16T00:00:00"/>
    <s v="Bed Bath &amp; Beyond"/>
    <x v="1"/>
    <s v="B2C"/>
    <s v="www.BedBathandBeyond.com"/>
    <m/>
    <s v="None"/>
    <x v="0"/>
    <s v=" "/>
    <m/>
    <m/>
    <s v="-"/>
    <s v="-"/>
    <m/>
    <x v="8"/>
    <x v="0"/>
    <x v="0"/>
    <n v="0"/>
    <x v="0"/>
  </r>
  <r>
    <n v="52"/>
    <n v="52"/>
    <n v="23"/>
    <d v="2023-04-07T00:00:00"/>
    <s v="Best Buy"/>
    <x v="1"/>
    <s v="B2C"/>
    <s v="www.BestBuy.com"/>
    <s v="Falcon"/>
    <s v="Falcon Dust-Off Gaming Gear Duster"/>
    <x v="1"/>
    <s v="USA"/>
    <s v="Falcon Safety Products, Inc. "/>
    <n v="2.99"/>
    <n v="2.99"/>
    <n v="0.29900000000000004"/>
    <n v="1"/>
    <x v="2"/>
    <x v="1"/>
    <x v="0"/>
    <n v="0"/>
    <x v="0"/>
  </r>
  <r>
    <n v="53"/>
    <n v="53"/>
    <n v="23"/>
    <d v="2023-03-06T00:00:00"/>
    <s v="Best Buy"/>
    <x v="1"/>
    <s v="B2C"/>
    <s v="www.BestBuy.com"/>
    <s v="Insignia"/>
    <s v="Insignia Cleaning Duster"/>
    <x v="1"/>
    <s v=" "/>
    <m/>
    <n v="14.99"/>
    <n v="7.4950000000000001"/>
    <n v="0.93687500000000001"/>
    <n v="2"/>
    <x v="1"/>
    <x v="2"/>
    <x v="0"/>
    <n v="0"/>
    <x v="0"/>
  </r>
  <r>
    <n v="54"/>
    <n v="54"/>
    <n v="23"/>
    <d v="2023-03-06T00:00:00"/>
    <s v="Best Buy"/>
    <x v="1"/>
    <s v="B2C"/>
    <s v="www.BestBuy.com"/>
    <s v="Norazza"/>
    <s v="Endust for Electronics"/>
    <x v="1"/>
    <s v="USA"/>
    <s v="Norazza, Inc."/>
    <n v="17.989999999999998"/>
    <n v="8.9949999999999992"/>
    <n v="0.89949999999999997"/>
    <n v="2"/>
    <x v="1"/>
    <x v="1"/>
    <x v="0"/>
    <n v="0"/>
    <x v="1"/>
  </r>
  <r>
    <n v="55"/>
    <n v="55"/>
    <n v="16"/>
    <d v="2023-03-16T00:00:00"/>
    <s v="Big Lots"/>
    <x v="1"/>
    <s v="B2C"/>
    <s v="www.BigLots.com"/>
    <s v="Big Lots"/>
    <s v="iHome Compressed Air Duster"/>
    <x v="1"/>
    <s v=" "/>
    <s v="Big Lots"/>
    <n v="14.99"/>
    <n v="4.996666666666667"/>
    <n v="0.4996666666666667"/>
    <n v="3"/>
    <x v="3"/>
    <x v="1"/>
    <x v="0"/>
    <n v="0"/>
    <x v="0"/>
  </r>
  <r>
    <n v="56"/>
    <n v="56"/>
    <n v="16"/>
    <d v="2023-03-16T00:00:00"/>
    <s v="Big Lots"/>
    <x v="1"/>
    <s v="B2C"/>
    <s v="www.BigLots.com"/>
    <s v="Big Lots"/>
    <s v="iHome Compressed Air Duster"/>
    <x v="1"/>
    <s v=" "/>
    <s v="Big Lots"/>
    <n v="5.99"/>
    <n v="5.99"/>
    <n v="0.59899999999999998"/>
    <n v="1"/>
    <x v="2"/>
    <x v="1"/>
    <x v="0"/>
    <n v="0"/>
    <x v="0"/>
  </r>
  <r>
    <n v="57"/>
    <n v="57"/>
    <n v="25"/>
    <d v="2023-03-09T00:00:00"/>
    <s v="BJ's"/>
    <x v="1"/>
    <s v="B2C"/>
    <s v="www.BJs.com"/>
    <s v="Falcon"/>
    <s v="Falcon Dust-Off"/>
    <x v="1"/>
    <s v="USA"/>
    <s v="Falcon Safety Products, Inc. "/>
    <n v="14.99"/>
    <n v="3.7475000000000001"/>
    <n v="0.37475000000000003"/>
    <n v="4"/>
    <x v="5"/>
    <x v="1"/>
    <x v="0"/>
    <n v="0"/>
    <x v="1"/>
  </r>
  <r>
    <n v="58"/>
    <n v="58"/>
    <n v="25"/>
    <d v="2023-03-09T00:00:00"/>
    <s v="BJ's"/>
    <x v="1"/>
    <s v="B2C"/>
    <s v="www.BJs.com"/>
    <s v="Falcon"/>
    <s v="Falcon Dust-Off"/>
    <x v="1"/>
    <s v="USA"/>
    <s v="Falcon Safety Products, Inc. "/>
    <n v="19.98"/>
    <n v="1.665"/>
    <n v="0.16650000000000001"/>
    <n v="12"/>
    <x v="6"/>
    <x v="1"/>
    <x v="0"/>
    <n v="0"/>
    <x v="1"/>
  </r>
  <r>
    <n v="59"/>
    <n v="59"/>
    <n v="45"/>
    <d v="2023-03-07T00:00:00"/>
    <s v="Cabela/Bass Pro Shop"/>
    <x v="1"/>
    <s v="B2C"/>
    <s v="www.Cabelas.com/ www.BassPro.com"/>
    <m/>
    <s v="None"/>
    <x v="0"/>
    <s v=" "/>
    <m/>
    <m/>
    <s v="-"/>
    <s v="-"/>
    <m/>
    <x v="0"/>
    <x v="0"/>
    <x v="0"/>
    <m/>
    <x v="0"/>
  </r>
  <r>
    <n v="60"/>
    <n v="60"/>
    <n v="35"/>
    <d v="2023-03-16T00:00:00"/>
    <s v="Costco"/>
    <x v="1"/>
    <s v="B2C"/>
    <s v="www.Costco.com"/>
    <m/>
    <s v="None"/>
    <x v="0"/>
    <s v=" "/>
    <m/>
    <m/>
    <s v="-"/>
    <s v="-"/>
    <m/>
    <x v="8"/>
    <x v="0"/>
    <x v="0"/>
    <n v="0"/>
    <x v="0"/>
  </r>
  <r>
    <n v="61"/>
    <n v="61"/>
    <n v="31"/>
    <d v="2023-03-16T00:00:00"/>
    <s v="CVS"/>
    <x v="1"/>
    <s v="B2C"/>
    <s v="www.CVS.com"/>
    <s v="Falcon"/>
    <s v="Falcon Dust-Off"/>
    <x v="1"/>
    <s v="USA"/>
    <s v="Falcon Safety Products, Inc. "/>
    <n v="9.7899999999999991"/>
    <n v="9.7899999999999991"/>
    <n v="1.3985714285714284"/>
    <n v="1"/>
    <x v="2"/>
    <x v="7"/>
    <x v="0"/>
    <n v="1"/>
    <x v="1"/>
  </r>
  <r>
    <n v="62"/>
    <n v="62"/>
    <n v="46"/>
    <d v="2023-03-08T00:00:00"/>
    <s v="Dicks Sporting Goods"/>
    <x v="1"/>
    <s v="B2C"/>
    <s v="www.DicksSportingGoods.com"/>
    <m/>
    <s v="None"/>
    <x v="0"/>
    <s v=" "/>
    <m/>
    <m/>
    <s v="-"/>
    <s v="-"/>
    <m/>
    <x v="0"/>
    <x v="0"/>
    <x v="0"/>
    <m/>
    <x v="0"/>
  </r>
  <r>
    <n v="63"/>
    <n v="63"/>
    <n v="40"/>
    <d v="2023-03-16T00:00:00"/>
    <s v="Dollar General"/>
    <x v="1"/>
    <s v="B2C"/>
    <s v="www.DollarGeneral.com"/>
    <m/>
    <s v="None"/>
    <x v="0"/>
    <s v=" "/>
    <m/>
    <m/>
    <s v="-"/>
    <s v="-"/>
    <m/>
    <x v="8"/>
    <x v="0"/>
    <x v="0"/>
    <n v="0"/>
    <x v="0"/>
  </r>
  <r>
    <n v="64"/>
    <n v="64"/>
    <n v="44"/>
    <d v="2023-03-16T00:00:00"/>
    <s v="Dollar Tree"/>
    <x v="1"/>
    <s v="B2C"/>
    <s v="www.DollarTree.com"/>
    <m/>
    <s v="None"/>
    <x v="0"/>
    <s v=" "/>
    <m/>
    <m/>
    <s v="-"/>
    <s v="-"/>
    <m/>
    <x v="8"/>
    <x v="0"/>
    <x v="0"/>
    <n v="0"/>
    <x v="0"/>
  </r>
  <r>
    <n v="65"/>
    <n v="65"/>
    <n v="36"/>
    <d v="2023-03-08T00:00:00"/>
    <s v="Fred Meyer"/>
    <x v="1"/>
    <s v="B2C"/>
    <s v="www.FredMeyer.com"/>
    <s v="Digital Innovations"/>
    <s v="Digital Innovations CleanDr"/>
    <x v="1"/>
    <s v=" "/>
    <m/>
    <n v="16.989999999999998"/>
    <n v="8.4949999999999992"/>
    <n v="0.84949999999999992"/>
    <n v="2"/>
    <x v="1"/>
    <x v="1"/>
    <x v="0"/>
    <n v="1"/>
    <x v="0"/>
  </r>
  <r>
    <n v="66"/>
    <n v="66"/>
    <n v="5"/>
    <d v="2023-03-08T00:00:00"/>
    <s v="Grainger"/>
    <x v="1"/>
    <s v="B2B"/>
    <s v="www.Grainger.com"/>
    <s v="CRC Industries"/>
    <s v="CRC Duster"/>
    <x v="2"/>
    <s v="USA"/>
    <s v="CRC Industries Americas"/>
    <n v="244.2"/>
    <n v="20.349999999999998"/>
    <n v="2.5437499999999997"/>
    <n v="12"/>
    <x v="6"/>
    <x v="2"/>
    <x v="0"/>
    <n v="0"/>
    <x v="0"/>
  </r>
  <r>
    <n v="67"/>
    <n v="67"/>
    <n v="5"/>
    <d v="2023-03-08T00:00:00"/>
    <s v="Grainger"/>
    <x v="1"/>
    <s v="B2B"/>
    <s v="www.Grainger.com"/>
    <s v="Falcon"/>
    <s v="Falcon Dust-Off"/>
    <x v="1"/>
    <s v="USA"/>
    <s v="Falcon Safety Products, Inc. "/>
    <n v="17.27"/>
    <n v="8.6349999999999998"/>
    <n v="0.86349999999999993"/>
    <n v="2"/>
    <x v="1"/>
    <x v="1"/>
    <x v="0"/>
    <n v="0"/>
    <x v="1"/>
  </r>
  <r>
    <n v="68"/>
    <n v="68"/>
    <n v="5"/>
    <d v="2023-03-08T00:00:00"/>
    <s v="Grainger"/>
    <x v="1"/>
    <s v="B2B"/>
    <s v="www.Grainger.com"/>
    <s v="Falcon"/>
    <s v="Falcon Dust-Off"/>
    <x v="1"/>
    <s v="USA"/>
    <s v="Falcon Safety Products, Inc. "/>
    <n v="33.43"/>
    <n v="16.715"/>
    <n v="0.9832352941176471"/>
    <n v="2"/>
    <x v="1"/>
    <x v="8"/>
    <x v="0"/>
    <n v="0"/>
    <x v="1"/>
  </r>
  <r>
    <n v="69"/>
    <n v="69"/>
    <n v="5"/>
    <d v="2023-03-08T00:00:00"/>
    <s v="Grainger"/>
    <x v="1"/>
    <s v="B2B"/>
    <s v="www.Grainger.com"/>
    <s v="Falcon"/>
    <s v="Falcon Dust-Off"/>
    <x v="1"/>
    <s v="USA"/>
    <s v="Falcon Safety Products, Inc. "/>
    <n v="11.44"/>
    <n v="11.44"/>
    <n v="1.1439999999999999"/>
    <n v="1"/>
    <x v="2"/>
    <x v="1"/>
    <x v="0"/>
    <n v="0"/>
    <x v="1"/>
  </r>
  <r>
    <n v="70"/>
    <n v="70"/>
    <n v="5"/>
    <d v="2023-03-08T00:00:00"/>
    <s v="Grainger"/>
    <x v="1"/>
    <s v="B2B"/>
    <s v="www.Grainger.com"/>
    <s v="Falcon"/>
    <s v="Falcon Dust-Off"/>
    <x v="1"/>
    <s v="USA"/>
    <s v="Falcon Safety Products, Inc. "/>
    <n v="16.78"/>
    <n v="16.78"/>
    <n v="0.98705882352941188"/>
    <n v="1"/>
    <x v="2"/>
    <x v="8"/>
    <x v="0"/>
    <n v="0"/>
    <x v="1"/>
  </r>
  <r>
    <n v="71"/>
    <n v="71"/>
    <n v="5"/>
    <d v="2023-03-08T00:00:00"/>
    <s v="Grainger"/>
    <x v="1"/>
    <s v="B2B"/>
    <s v="www.Grainger.com"/>
    <s v="Fellowes"/>
    <s v="Fellowes Duster"/>
    <x v="2"/>
    <s v="USA"/>
    <s v="Fellowes, Inc."/>
    <n v="66.3"/>
    <n v="11.049999999999999"/>
    <n v="1.105"/>
    <n v="6"/>
    <x v="4"/>
    <x v="1"/>
    <x v="0"/>
    <n v="0"/>
    <x v="1"/>
  </r>
  <r>
    <n v="72"/>
    <n v="72"/>
    <n v="5"/>
    <d v="2023-03-08T00:00:00"/>
    <s v="Grainger"/>
    <x v="1"/>
    <s v="B2B"/>
    <s v="www.Grainger.com"/>
    <s v="ITW"/>
    <s v="Chemtronics Typhoon Blast 70"/>
    <x v="2"/>
    <s v="USA"/>
    <s v="ITW Contamination Control Electronics"/>
    <n v="40.19"/>
    <n v="40.19"/>
    <n v="4.0190000000000001"/>
    <n v="1"/>
    <x v="2"/>
    <x v="1"/>
    <x v="0"/>
    <n v="0"/>
    <x v="3"/>
  </r>
  <r>
    <n v="73"/>
    <n v="73"/>
    <n v="5"/>
    <d v="2023-03-08T00:00:00"/>
    <s v="Grainger"/>
    <x v="1"/>
    <s v="B2B"/>
    <s v="www.Grainger.com"/>
    <s v="ITW"/>
    <s v="Chemtronics Ultra Jet"/>
    <x v="2"/>
    <s v="USA"/>
    <s v="ITW Contamination Control Electronics"/>
    <n v="42.96"/>
    <n v="42.96"/>
    <n v="4.2960000000000003"/>
    <n v="1"/>
    <x v="2"/>
    <x v="1"/>
    <x v="0"/>
    <n v="0"/>
    <x v="2"/>
  </r>
  <r>
    <n v="74"/>
    <n v="74"/>
    <n v="5"/>
    <d v="2023-03-08T00:00:00"/>
    <s v="Grainger"/>
    <x v="1"/>
    <s v="B2B"/>
    <s v="www.Grainger.com"/>
    <s v="ITW"/>
    <s v="Chemtronics Ultra Jet Refill"/>
    <x v="2"/>
    <s v="USA"/>
    <s v="ITW Contamination Control Electronics"/>
    <n v="40.869999999999997"/>
    <n v="40.869999999999997"/>
    <n v="4.0869999999999997"/>
    <n v="1"/>
    <x v="2"/>
    <x v="1"/>
    <x v="0"/>
    <n v="0"/>
    <x v="2"/>
  </r>
  <r>
    <n v="75"/>
    <n v="75"/>
    <n v="5"/>
    <d v="2023-03-08T00:00:00"/>
    <s v="Grainger"/>
    <x v="1"/>
    <s v="B2B"/>
    <s v="www.Grainger.com"/>
    <s v="ITW"/>
    <s v="Chemtronics Ultra Jet System"/>
    <x v="2"/>
    <s v="USA"/>
    <s v="ITW Contamination Control Electronics"/>
    <n v="96.27"/>
    <n v="96.27"/>
    <n v="9.6269999999999989"/>
    <n v="1"/>
    <x v="2"/>
    <x v="1"/>
    <x v="0"/>
    <n v="0"/>
    <x v="2"/>
  </r>
  <r>
    <n v="76"/>
    <n v="76"/>
    <n v="5"/>
    <d v="2023-03-08T00:00:00"/>
    <s v="Grainger"/>
    <x v="1"/>
    <s v="B2B"/>
    <s v="www.Grainger.com"/>
    <s v="ITW"/>
    <s v="Techspray Economy Duster"/>
    <x v="2"/>
    <s v="USA"/>
    <s v="ITW Contamination Control Electronics"/>
    <n v="13.24"/>
    <n v="13.24"/>
    <n v="1.3240000000000001"/>
    <n v="1"/>
    <x v="2"/>
    <x v="1"/>
    <x v="0"/>
    <n v="0"/>
    <x v="1"/>
  </r>
  <r>
    <n v="77"/>
    <n v="77"/>
    <n v="5"/>
    <d v="2023-03-08T00:00:00"/>
    <s v="Grainger"/>
    <x v="1"/>
    <s v="B2B"/>
    <s v="www.Grainger.com"/>
    <s v="ITW"/>
    <s v="Techspray Vortex 360 Duster"/>
    <x v="2"/>
    <s v="USA"/>
    <s v="ITW Contamination Control Electronics"/>
    <n v="17.38"/>
    <n v="17.38"/>
    <n v="2.1724999999999999"/>
    <n v="1"/>
    <x v="2"/>
    <x v="2"/>
    <x v="0"/>
    <n v="0"/>
    <x v="2"/>
  </r>
  <r>
    <n v="78"/>
    <n v="78"/>
    <n v="5"/>
    <d v="2023-03-08T00:00:00"/>
    <s v="Grainger"/>
    <x v="1"/>
    <s v="B2B"/>
    <s v="www.Grainger.com"/>
    <s v="ITW"/>
    <s v="Techspray Vortex Duster"/>
    <x v="2"/>
    <s v="USA"/>
    <s v="ITW Contamination Control Electronics"/>
    <n v="21.65"/>
    <n v="21.65"/>
    <n v="2.165"/>
    <n v="1"/>
    <x v="2"/>
    <x v="1"/>
    <x v="0"/>
    <n v="0"/>
    <x v="2"/>
  </r>
  <r>
    <n v="79"/>
    <n v="79"/>
    <n v="5"/>
    <d v="2023-03-08T00:00:00"/>
    <s v="Grainger"/>
    <x v="1"/>
    <s v="B2B"/>
    <s v="www.Grainger.com"/>
    <s v="Skilcraft"/>
    <s v="Skilcraft Power Duster"/>
    <x v="2"/>
    <s v="USA"/>
    <s v="LHB Industries"/>
    <n v="10.07"/>
    <n v="10.07"/>
    <n v="0.62937500000000002"/>
    <n v="1"/>
    <x v="2"/>
    <x v="6"/>
    <x v="0"/>
    <n v="0"/>
    <x v="1"/>
  </r>
  <r>
    <n v="80"/>
    <n v="80"/>
    <n v="5"/>
    <d v="2023-03-08T00:00:00"/>
    <s v="Grainger"/>
    <x v="1"/>
    <s v="B2B"/>
    <s v="www.Grainger.com"/>
    <s v="Skilcraft"/>
    <s v="Skilcraft Power Duster II"/>
    <x v="2"/>
    <s v="USA"/>
    <s v="LHB Industries"/>
    <n v="15.89"/>
    <n v="15.89"/>
    <n v="1.589"/>
    <n v="1"/>
    <x v="2"/>
    <x v="1"/>
    <x v="0"/>
    <n v="0"/>
    <x v="2"/>
  </r>
  <r>
    <n v="81"/>
    <n v="81"/>
    <n v="5"/>
    <d v="2023-03-08T00:00:00"/>
    <s v="Grainger"/>
    <x v="1"/>
    <s v="B2B"/>
    <s v="www.Grainger.com"/>
    <s v="SP Scienceware"/>
    <s v="SP Scienceware Blow-hard OS extra"/>
    <x v="2"/>
    <s v="USA"/>
    <s v="Bel-Art Products"/>
    <n v="80.75"/>
    <n v="80.75"/>
    <n v="8.0749999999999993"/>
    <n v="1"/>
    <x v="2"/>
    <x v="1"/>
    <x v="0"/>
    <n v="0"/>
    <x v="2"/>
  </r>
  <r>
    <n v="82"/>
    <n v="82"/>
    <n v="5"/>
    <d v="2023-03-08T00:00:00"/>
    <s v="Grainger"/>
    <x v="1"/>
    <s v="B2B"/>
    <s v="www.Grainger.com"/>
    <s v="Sprayway"/>
    <s v="Sprayway Clean Jet 100"/>
    <x v="2"/>
    <s v="USA"/>
    <s v="PLZ Corp."/>
    <n v="20.91"/>
    <n v="20.91"/>
    <n v="2.0910000000000002"/>
    <n v="1"/>
    <x v="2"/>
    <x v="1"/>
    <x v="0"/>
    <n v="0"/>
    <x v="2"/>
  </r>
  <r>
    <n v="83"/>
    <n v="83"/>
    <n v="27"/>
    <d v="2023-03-08T00:00:00"/>
    <s v="Harris Teeter"/>
    <x v="1"/>
    <s v="B2C"/>
    <s v="www.HarrisTeeter.com"/>
    <s v="Cassida"/>
    <s v="Cassida CleanPro Air Duster"/>
    <x v="1"/>
    <s v=" "/>
    <m/>
    <n v="54.49"/>
    <n v="9.081666666666667"/>
    <n v="2.594761904761905"/>
    <n v="6"/>
    <x v="4"/>
    <x v="3"/>
    <x v="0"/>
    <n v="1"/>
    <x v="0"/>
  </r>
  <r>
    <n v="84"/>
    <n v="84"/>
    <n v="27"/>
    <d v="2023-03-08T00:00:00"/>
    <s v="Harris Teeter"/>
    <x v="1"/>
    <s v="B2C"/>
    <s v="www.HarrisTeeter.com"/>
    <s v="Max Pro"/>
    <s v="Max Pro Blow Off"/>
    <x v="1"/>
    <s v="USA"/>
    <s v="AVW Inc, dba Max Pro"/>
    <n v="10.99"/>
    <n v="10.99"/>
    <n v="1.099"/>
    <n v="1"/>
    <x v="2"/>
    <x v="1"/>
    <x v="0"/>
    <n v="0"/>
    <x v="1"/>
  </r>
  <r>
    <n v="85"/>
    <n v="85"/>
    <n v="11"/>
    <d v="2023-03-16T00:00:00"/>
    <s v="Home Depot"/>
    <x v="1"/>
    <s v="B2C"/>
    <s v="www.HomeDepot.com"/>
    <s v="CRC Industries"/>
    <s v="CRC Duster"/>
    <x v="1"/>
    <s v="USA"/>
    <s v="CRC Industries Americas"/>
    <n v="6.58"/>
    <n v="6.58"/>
    <n v="0.82250000000000001"/>
    <n v="1"/>
    <x v="2"/>
    <x v="2"/>
    <x v="0"/>
    <n v="1"/>
    <x v="1"/>
  </r>
  <r>
    <n v="86"/>
    <n v="86"/>
    <n v="11"/>
    <d v="2023-03-16T00:00:00"/>
    <s v="Home Depot"/>
    <x v="1"/>
    <s v="B2C"/>
    <s v="www.HomeDepot.com"/>
    <s v="Falcon"/>
    <s v="Falcon Dust-Off"/>
    <x v="1"/>
    <s v="USA"/>
    <s v="Falcon Safety Products, Inc. "/>
    <n v="14.11"/>
    <n v="7.0549999999999997"/>
    <n v="0.70550000000000002"/>
    <n v="2"/>
    <x v="1"/>
    <x v="1"/>
    <x v="0"/>
    <n v="0"/>
    <x v="1"/>
  </r>
  <r>
    <n v="87"/>
    <n v="87"/>
    <n v="11"/>
    <d v="2023-03-16T00:00:00"/>
    <s v="Home Depot"/>
    <x v="1"/>
    <s v="B2C"/>
    <s v="www.HomeDepot.com"/>
    <s v="Falcon"/>
    <s v="Falcon Dust-Off"/>
    <x v="1"/>
    <s v="USA"/>
    <s v="Falcon Safety Products, Inc. "/>
    <n v="27.81"/>
    <n v="4.6349999999999998"/>
    <n v="0.66214285714285714"/>
    <n v="6"/>
    <x v="4"/>
    <x v="7"/>
    <x v="0"/>
    <n v="0"/>
    <x v="1"/>
  </r>
  <r>
    <n v="88"/>
    <n v="88"/>
    <n v="11"/>
    <d v="2023-03-16T00:00:00"/>
    <s v="Home Depot"/>
    <x v="1"/>
    <s v="B2C"/>
    <s v="www.HomeDepot.com"/>
    <s v="Max Pro"/>
    <s v="Max Pro Blow Off"/>
    <x v="1"/>
    <s v="USA"/>
    <s v="AVW Inc, dba Max Pro"/>
    <n v="11.98"/>
    <n v="5.99"/>
    <n v="0.59899999999999998"/>
    <n v="2"/>
    <x v="1"/>
    <x v="1"/>
    <x v="0"/>
    <n v="1"/>
    <x v="1"/>
  </r>
  <r>
    <n v="89"/>
    <n v="89"/>
    <n v="11"/>
    <d v="2023-03-16T00:00:00"/>
    <s v="Home Depot"/>
    <x v="1"/>
    <s v="B2C"/>
    <s v="www.HomeDepot.com"/>
    <s v="Max Pro"/>
    <s v="Max Pro Blow Off"/>
    <x v="1"/>
    <s v="USA"/>
    <s v="AVW Inc, dba Max Pro"/>
    <n v="6.58"/>
    <n v="6.58"/>
    <n v="0.82250000000000001"/>
    <n v="1"/>
    <x v="2"/>
    <x v="2"/>
    <x v="0"/>
    <n v="1"/>
    <x v="1"/>
  </r>
  <r>
    <n v="90"/>
    <n v="90"/>
    <n v="11"/>
    <d v="2023-03-16T00:00:00"/>
    <s v="Home Depot"/>
    <x v="1"/>
    <s v="B2C"/>
    <s v="www.HomeDepot.com"/>
    <s v="Unbranded"/>
    <s v="Unbranded Duster"/>
    <x v="1"/>
    <s v="USA"/>
    <s v="Unbranded"/>
    <n v="6.58"/>
    <n v="6.58"/>
    <n v="0.65800000000000003"/>
    <n v="1"/>
    <x v="2"/>
    <x v="1"/>
    <x v="0"/>
    <n v="0"/>
    <x v="0"/>
  </r>
  <r>
    <n v="91"/>
    <n v="91"/>
    <n v="10"/>
    <d v="2023-03-09T00:00:00"/>
    <s v="Instacart (Big Lots)"/>
    <x v="1"/>
    <s v="B2C"/>
    <s v="www.Instacart.com"/>
    <s v="Big Lots"/>
    <s v="iHome"/>
    <x v="1"/>
    <s v=" "/>
    <s v="Big Lots"/>
    <n v="6.59"/>
    <n v="6.59"/>
    <n v="0.65900000000000003"/>
    <n v="1"/>
    <x v="2"/>
    <x v="1"/>
    <x v="0"/>
    <n v="1"/>
    <x v="0"/>
  </r>
  <r>
    <n v="92"/>
    <n v="92"/>
    <n v="10"/>
    <d v="2023-03-09T00:00:00"/>
    <s v="Instacart (Costco)"/>
    <x v="1"/>
    <s v="B2C"/>
    <s v="www.Instacart.com"/>
    <s v="Falcon"/>
    <s v="Falcon Dust-Off"/>
    <x v="1"/>
    <s v="USA"/>
    <s v="Falcon Safety Products"/>
    <n v="29.84"/>
    <n v="4.9733333333333336"/>
    <n v="0.41444444444444445"/>
    <n v="6"/>
    <x v="4"/>
    <x v="4"/>
    <x v="0"/>
    <n v="0"/>
    <x v="1"/>
  </r>
  <r>
    <n v="93"/>
    <n v="93"/>
    <n v="10"/>
    <d v="2023-03-09T00:00:00"/>
    <s v="Instacart (Dollar Tree)"/>
    <x v="1"/>
    <s v="B2C"/>
    <s v="www.Instacart.com"/>
    <s v="Dollar Tree"/>
    <s v="Homebright"/>
    <x v="1"/>
    <s v=" "/>
    <m/>
    <n v="1.25"/>
    <n v="1.25"/>
    <n v="0.625"/>
    <n v="1"/>
    <x v="2"/>
    <x v="9"/>
    <x v="0"/>
    <n v="1"/>
    <x v="0"/>
  </r>
  <r>
    <n v="94"/>
    <n v="94"/>
    <n v="10"/>
    <d v="2023-03-09T00:00:00"/>
    <s v="Instacart (Lowes)"/>
    <x v="1"/>
    <s v="B2C"/>
    <s v="www.Instacart.com"/>
    <s v="RCA"/>
    <s v="RCA Dusting Air"/>
    <x v="1"/>
    <s v="USA"/>
    <s v="VOXX Accessories Corp."/>
    <n v="10.69"/>
    <n v="10.69"/>
    <n v="1.069"/>
    <n v="1"/>
    <x v="2"/>
    <x v="1"/>
    <x v="0"/>
    <n v="1"/>
    <x v="1"/>
  </r>
  <r>
    <n v="95"/>
    <n v="95"/>
    <n v="10"/>
    <d v="2023-03-09T00:00:00"/>
    <s v="Instacart (Shop Rite)"/>
    <x v="1"/>
    <s v="B2C"/>
    <s v="www.Instacart.com"/>
    <s v="Falcon"/>
    <s v="Falcon Dust-Off"/>
    <x v="1"/>
    <s v="USA"/>
    <s v="Falcon Safety Products"/>
    <n v="4.21"/>
    <n v="4.21"/>
    <n v="0.60142857142857142"/>
    <n v="1"/>
    <x v="2"/>
    <x v="7"/>
    <x v="0"/>
    <n v="0"/>
    <x v="1"/>
  </r>
  <r>
    <n v="96"/>
    <n v="96"/>
    <n v="10"/>
    <d v="2023-03-09T00:00:00"/>
    <s v="Instacart (Staples)"/>
    <x v="1"/>
    <s v="B2C"/>
    <s v="www.Instacart.com"/>
    <s v="Falcon"/>
    <s v="Falcon Dust-Off"/>
    <x v="1"/>
    <s v="USA"/>
    <s v="Falcon Safety Products"/>
    <n v="21.99"/>
    <n v="21.99"/>
    <n v="6.282857142857142"/>
    <n v="1"/>
    <x v="2"/>
    <x v="3"/>
    <x v="0"/>
    <n v="1"/>
    <x v="1"/>
  </r>
  <r>
    <n v="97"/>
    <n v="97"/>
    <n v="10"/>
    <d v="2023-03-09T00:00:00"/>
    <s v="Instacart (Staples)"/>
    <x v="1"/>
    <s v="B2C"/>
    <s v="www.Instacart.com"/>
    <s v="Falcon"/>
    <s v="Falcon Dust-Off"/>
    <x v="1"/>
    <s v="USA"/>
    <s v="Falcon Safety Products"/>
    <n v="19.989999999999998"/>
    <n v="19.989999999999998"/>
    <n v="1.9989999999999999"/>
    <n v="1"/>
    <x v="2"/>
    <x v="1"/>
    <x v="0"/>
    <n v="0"/>
    <x v="1"/>
  </r>
  <r>
    <n v="98"/>
    <n v="98"/>
    <n v="10"/>
    <d v="2023-03-09T00:00:00"/>
    <s v="Instacart (Staples)"/>
    <x v="1"/>
    <s v="B2C"/>
    <s v="www.Instacart.com"/>
    <s v="Staples"/>
    <s v="Staples Electronics Duster"/>
    <x v="1"/>
    <s v="USA"/>
    <s v="Staples the Office Superstore, LLC"/>
    <n v="12.99"/>
    <n v="12.99"/>
    <n v="1.2989999999999999"/>
    <n v="1"/>
    <x v="2"/>
    <x v="1"/>
    <x v="0"/>
    <n v="1"/>
    <x v="1"/>
  </r>
  <r>
    <n v="99"/>
    <n v="99"/>
    <n v="15"/>
    <d v="2023-03-08T00:00:00"/>
    <s v="Kimball Midwest"/>
    <x v="1"/>
    <s v="B2B"/>
    <s v="www.KimballMidwest.com"/>
    <s v="Kimball Midwest"/>
    <s v="Eco-Blast Air Duster"/>
    <x v="2"/>
    <s v=" "/>
    <m/>
    <s v="NA"/>
    <s v="-"/>
    <s v="-"/>
    <n v="1"/>
    <x v="2"/>
    <x v="2"/>
    <x v="0"/>
    <n v="1"/>
    <x v="1"/>
  </r>
  <r>
    <n v="100"/>
    <n v="100"/>
    <n v="15"/>
    <d v="2023-03-08T00:00:00"/>
    <s v="Kimball Midwest"/>
    <x v="1"/>
    <s v="B2B"/>
    <s v="www.KimballMidwest.com"/>
    <s v="Kimball Midwest"/>
    <s v="Eco-Blast Air Duster"/>
    <x v="2"/>
    <s v=" "/>
    <m/>
    <s v="NA"/>
    <s v="-"/>
    <s v="-"/>
    <n v="12"/>
    <x v="6"/>
    <x v="2"/>
    <x v="0"/>
    <n v="1"/>
    <x v="1"/>
  </r>
  <r>
    <n v="101"/>
    <n v="101"/>
    <n v="15"/>
    <d v="2023-03-08T00:00:00"/>
    <s v="Kimball Midwest"/>
    <x v="1"/>
    <s v="B2B"/>
    <s v="www.KimballMidwest.com"/>
    <s v="Kimball Midwest"/>
    <s v="Hi-Blast Air Duster"/>
    <x v="2"/>
    <s v=" "/>
    <m/>
    <s v="NA"/>
    <s v="-"/>
    <s v="-"/>
    <n v="1"/>
    <x v="2"/>
    <x v="1"/>
    <x v="0"/>
    <n v="1"/>
    <x v="2"/>
  </r>
  <r>
    <n v="102"/>
    <n v="102"/>
    <n v="15"/>
    <d v="2023-03-08T00:00:00"/>
    <s v="Kimball Midwest"/>
    <x v="1"/>
    <s v="B2B"/>
    <s v="www.KimballMidwest.com"/>
    <s v="Kimball Midwest"/>
    <s v="Hi-Blast Air Duster"/>
    <x v="2"/>
    <s v=" "/>
    <m/>
    <s v="NA"/>
    <s v="-"/>
    <s v="-"/>
    <n v="12"/>
    <x v="6"/>
    <x v="1"/>
    <x v="0"/>
    <n v="1"/>
    <x v="2"/>
  </r>
  <r>
    <n v="103"/>
    <n v="103"/>
    <n v="28"/>
    <d v="2023-03-07T00:00:00"/>
    <s v="Kroger"/>
    <x v="1"/>
    <s v="B2C"/>
    <s v="www.Kroger.com"/>
    <s v="Business Source"/>
    <s v="Business Source Power Duster"/>
    <x v="1"/>
    <s v="USA"/>
    <m/>
    <n v="18.09"/>
    <n v="18.09"/>
    <n v="1.8089999999999999"/>
    <n v="1"/>
    <x v="2"/>
    <x v="1"/>
    <x v="0"/>
    <n v="1"/>
    <x v="0"/>
  </r>
  <r>
    <n v="104"/>
    <n v="104"/>
    <n v="28"/>
    <d v="2023-03-07T00:00:00"/>
    <s v="Kroger"/>
    <x v="1"/>
    <s v="B2C"/>
    <s v="www.Kroger.com"/>
    <s v="Cassida"/>
    <s v="Cassida CleanPro Air Duster"/>
    <x v="1"/>
    <s v=" "/>
    <m/>
    <n v="54.49"/>
    <n v="9.081666666666667"/>
    <n v="2.594761904761905"/>
    <n v="6"/>
    <x v="4"/>
    <x v="3"/>
    <x v="0"/>
    <n v="1"/>
    <x v="0"/>
  </r>
  <r>
    <n v="105"/>
    <n v="105"/>
    <n v="19"/>
    <d v="2023-03-16T00:00:00"/>
    <s v="Lowe's"/>
    <x v="1"/>
    <s v="B2C"/>
    <s v="www.Lowes.com"/>
    <s v="Max Pro"/>
    <s v="Max Pro Blow Off Shop Duster"/>
    <x v="1"/>
    <s v="USA"/>
    <s v="AVW Inc, dba Max Pro"/>
    <n v="10.48"/>
    <n v="10.48"/>
    <n v="1.31"/>
    <n v="1"/>
    <x v="2"/>
    <x v="2"/>
    <x v="0"/>
    <n v="0"/>
    <x v="1"/>
  </r>
  <r>
    <n v="106"/>
    <n v="106"/>
    <n v="19"/>
    <d v="2023-03-16T00:00:00"/>
    <s v="Lowe's"/>
    <x v="1"/>
    <s v="B2C"/>
    <s v="www.Lowes.com"/>
    <s v="Norazza"/>
    <s v="Endust for Electronics Non-Flammable"/>
    <x v="1"/>
    <s v="USA"/>
    <s v="Norazza, Inc."/>
    <n v="20.98"/>
    <n v="10.49"/>
    <n v="2.9971428571428573"/>
    <n v="2"/>
    <x v="1"/>
    <x v="3"/>
    <x v="0"/>
    <n v="0"/>
    <x v="4"/>
  </r>
  <r>
    <n v="107"/>
    <n v="107"/>
    <n v="19"/>
    <d v="2023-03-16T00:00:00"/>
    <s v="Lowe's"/>
    <x v="1"/>
    <s v="B2C"/>
    <s v="www.Lowes.com"/>
    <s v="RCA"/>
    <s v="RCA Dusting Air"/>
    <x v="1"/>
    <s v="USA"/>
    <s v="VOXX Accessories Corp."/>
    <n v="10.02"/>
    <n v="10.02"/>
    <n v="1.002"/>
    <n v="1"/>
    <x v="2"/>
    <x v="1"/>
    <x v="0"/>
    <n v="1"/>
    <x v="1"/>
  </r>
  <r>
    <n v="108"/>
    <n v="108"/>
    <n v="33"/>
    <d v="2023-03-07T00:00:00"/>
    <s v="Meijer"/>
    <x v="1"/>
    <s v="B2C"/>
    <s v="www.Meijer.com"/>
    <s v="Falcon"/>
    <s v="Falcon Dust-Off"/>
    <x v="1"/>
    <s v="USA"/>
    <s v="Falcon Safety Products, Inc. "/>
    <n v="8.99"/>
    <n v="8.99"/>
    <n v="0.89900000000000002"/>
    <n v="1"/>
    <x v="2"/>
    <x v="1"/>
    <x v="0"/>
    <m/>
    <x v="1"/>
  </r>
  <r>
    <n v="109"/>
    <n v="109"/>
    <n v="33"/>
    <d v="2023-03-07T00:00:00"/>
    <s v="Meijer"/>
    <x v="1"/>
    <s v="B2C"/>
    <s v="www.Meijer.com"/>
    <s v="Falcon"/>
    <s v="Falcon Dust-Off"/>
    <x v="1"/>
    <s v="USA"/>
    <s v="Falcon Safety Products, Inc. "/>
    <n v="19.989999999999998"/>
    <n v="6.6633333333333331"/>
    <n v="0.66633333333333333"/>
    <n v="3"/>
    <x v="3"/>
    <x v="1"/>
    <x v="0"/>
    <m/>
    <x v="1"/>
  </r>
  <r>
    <n v="110"/>
    <n v="110"/>
    <n v="22"/>
    <d v="2023-03-07T00:00:00"/>
    <s v="Menards"/>
    <x v="1"/>
    <s v="B2C"/>
    <s v="www.Menards.com"/>
    <s v="AW Product Sales &amp; Marketing, Inc. "/>
    <s v="Ultra Duster"/>
    <x v="1"/>
    <s v="China"/>
    <s v="AW Distributing- SHANGHAI AW CUSTOM MANUFACTURING &amp; AEROSOL PROPELLANT CO., LTD."/>
    <n v="4.45"/>
    <n v="4.45"/>
    <n v="0.37083333333333335"/>
    <n v="1"/>
    <x v="2"/>
    <x v="4"/>
    <x v="0"/>
    <n v="1"/>
    <x v="1"/>
  </r>
  <r>
    <n v="111"/>
    <n v="111"/>
    <n v="22"/>
    <d v="2023-03-07T00:00:00"/>
    <s v="Menards"/>
    <x v="1"/>
    <s v="B2C"/>
    <s v="www.Menards.com"/>
    <s v="AW Product Sales &amp; Marketing, Inc. "/>
    <s v="Ultra Duster"/>
    <x v="1"/>
    <s v="China"/>
    <s v="AW Distributing- SHANGHAI AW CUSTOM MANUFACTURING &amp; AEROSOL PROPELLANT CO., LTD."/>
    <n v="4.42"/>
    <n v="4.42"/>
    <n v="0.442"/>
    <n v="1"/>
    <x v="2"/>
    <x v="1"/>
    <x v="0"/>
    <n v="1"/>
    <x v="1"/>
  </r>
  <r>
    <n v="112"/>
    <n v="112"/>
    <n v="22"/>
    <d v="2023-03-07T00:00:00"/>
    <s v="Menards"/>
    <x v="1"/>
    <s v="B2C"/>
    <s v="www.Menards.com"/>
    <s v="Max Pro"/>
    <s v="Max Pro Blow Off"/>
    <x v="1"/>
    <s v="USA"/>
    <s v="AVW Inc, dba Max Pro"/>
    <n v="3.99"/>
    <n v="3.99"/>
    <n v="0.39900000000000002"/>
    <n v="1"/>
    <x v="2"/>
    <x v="1"/>
    <x v="0"/>
    <n v="1"/>
    <x v="1"/>
  </r>
  <r>
    <n v="113"/>
    <n v="113"/>
    <n v="9"/>
    <d v="2023-03-08T00:00:00"/>
    <s v="Newegg"/>
    <x v="1"/>
    <s v="Mixed B2C &amp; B2B"/>
    <s v="www.Newegg.com"/>
    <s v="Business Source"/>
    <s v="Business Source Power Duster"/>
    <x v="2"/>
    <s v="USA"/>
    <m/>
    <n v="26.99"/>
    <n v="13.494999999999999"/>
    <n v="1.3494999999999999"/>
    <n v="2"/>
    <x v="1"/>
    <x v="1"/>
    <x v="0"/>
    <n v="0"/>
    <x v="0"/>
  </r>
  <r>
    <n v="114"/>
    <n v="114"/>
    <n v="9"/>
    <d v="2023-03-08T00:00:00"/>
    <s v="Newegg"/>
    <x v="1"/>
    <s v="Mixed B2C &amp; B2B"/>
    <s v="www.Newegg.com"/>
    <s v="Business Source"/>
    <s v="Business Source Power Duster"/>
    <x v="2"/>
    <s v="USA"/>
    <m/>
    <n v="7.99"/>
    <n v="7.99"/>
    <n v="0.79900000000000004"/>
    <n v="1"/>
    <x v="2"/>
    <x v="1"/>
    <x v="0"/>
    <n v="1"/>
    <x v="0"/>
  </r>
  <r>
    <n v="115"/>
    <n v="115"/>
    <n v="9"/>
    <d v="2023-03-08T00:00:00"/>
    <s v="Newegg"/>
    <x v="1"/>
    <s v="Mixed B2C &amp; B2B"/>
    <s v="www.Newegg.com"/>
    <s v="Business Source"/>
    <s v="Business Source Power Duster"/>
    <x v="2"/>
    <s v="USA"/>
    <m/>
    <n v="13.99"/>
    <n v="6.9950000000000001"/>
    <n v="0.69950000000000001"/>
    <n v="2"/>
    <x v="1"/>
    <x v="1"/>
    <x v="0"/>
    <n v="1"/>
    <x v="0"/>
  </r>
  <r>
    <n v="116"/>
    <n v="116"/>
    <n v="9"/>
    <d v="2023-03-08T00:00:00"/>
    <s v="Newegg"/>
    <x v="1"/>
    <s v="Mixed B2C &amp; B2B"/>
    <s v="www.Newegg.com"/>
    <s v="Century"/>
    <s v="Century Duster"/>
    <x v="1"/>
    <s v="USA"/>
    <s v="Falcon Safety Products"/>
    <n v="27.99"/>
    <n v="13.994999999999999"/>
    <n v="1.3995"/>
    <n v="2"/>
    <x v="1"/>
    <x v="1"/>
    <x v="0"/>
    <n v="0"/>
    <x v="1"/>
  </r>
  <r>
    <n v="117"/>
    <n v="117"/>
    <n v="9"/>
    <d v="2023-03-08T00:00:00"/>
    <s v="Newegg"/>
    <x v="1"/>
    <s v="Mixed B2C &amp; B2B"/>
    <s v="www.Newegg.com"/>
    <s v="Compucessory"/>
    <s v="Compucessory Power Duster"/>
    <x v="2"/>
    <s v="USA"/>
    <m/>
    <n v="39.99"/>
    <n v="6.665"/>
    <n v="0.66649999999999998"/>
    <n v="6"/>
    <x v="4"/>
    <x v="1"/>
    <x v="0"/>
    <n v="1"/>
    <x v="0"/>
  </r>
  <r>
    <n v="118"/>
    <n v="118"/>
    <n v="9"/>
    <d v="2023-03-08T00:00:00"/>
    <s v="Newegg"/>
    <x v="1"/>
    <s v="Mixed B2C &amp; B2B"/>
    <s v="www.Newegg.com"/>
    <s v="Falcon"/>
    <s v="Falcon Dust-Off"/>
    <x v="1"/>
    <s v="USA"/>
    <s v="Falcon Safety Products, Inc. "/>
    <n v="18.989999999999998"/>
    <n v="18.989999999999998"/>
    <n v="5.4257142857142853"/>
    <n v="1"/>
    <x v="2"/>
    <x v="3"/>
    <x v="0"/>
    <n v="0"/>
    <x v="1"/>
  </r>
  <r>
    <n v="119"/>
    <n v="119"/>
    <n v="9"/>
    <d v="2023-03-08T00:00:00"/>
    <s v="Newegg"/>
    <x v="1"/>
    <s v="Mixed B2C &amp; B2B"/>
    <s v="www.Newegg.com"/>
    <s v="Falcon"/>
    <s v="Falcon Dust-Off"/>
    <x v="1"/>
    <s v="USA"/>
    <s v="Falcon Safety Products, Inc. "/>
    <n v="16.989999999999998"/>
    <n v="16.989999999999998"/>
    <n v="0.99941176470588222"/>
    <n v="1"/>
    <x v="2"/>
    <x v="8"/>
    <x v="0"/>
    <n v="0"/>
    <x v="1"/>
  </r>
  <r>
    <n v="120"/>
    <n v="120"/>
    <n v="9"/>
    <d v="2023-04-07T00:00:00"/>
    <s v="Newegg"/>
    <x v="1"/>
    <s v="Mixed B2C &amp; B2B"/>
    <s v="www.Newegg.com"/>
    <s v="Falcon"/>
    <s v="Falcon Dust-Off Gaming Gear Duster"/>
    <x v="1"/>
    <s v="USA"/>
    <s v="Falcon Safety Products, Inc. "/>
    <m/>
    <m/>
    <m/>
    <m/>
    <x v="0"/>
    <x v="0"/>
    <x v="0"/>
    <n v="0"/>
    <x v="0"/>
  </r>
  <r>
    <n v="121"/>
    <n v="121"/>
    <n v="9"/>
    <d v="2023-03-08T00:00:00"/>
    <s v="Newegg"/>
    <x v="1"/>
    <s v="Mixed B2C &amp; B2B"/>
    <s v="www.Newegg.com"/>
    <s v="Innovera Technology Essentials"/>
    <s v="Innovera Electronics Duster"/>
    <x v="1"/>
    <s v="China"/>
    <s v="AW Distributing- SHANGHAI AW CUSTOM MANUFACTURING &amp; AEROSOL PROPELLANT CO., LTD."/>
    <n v="8.99"/>
    <n v="8.99"/>
    <n v="0.89900000000000002"/>
    <n v="1"/>
    <x v="2"/>
    <x v="1"/>
    <x v="0"/>
    <n v="0"/>
    <x v="1"/>
  </r>
  <r>
    <n v="122"/>
    <n v="122"/>
    <n v="9"/>
    <d v="2023-03-08T00:00:00"/>
    <s v="Newegg"/>
    <x v="1"/>
    <s v="Mixed B2C &amp; B2B"/>
    <s v="www.Newegg.com"/>
    <s v="Innovera Technology Essentials"/>
    <s v="Innovera Electronics Duster"/>
    <x v="1"/>
    <s v="China"/>
    <s v="AW Distributing- SHANGHAI AW CUSTOM MANUFACTURING &amp; AEROSOL PROPELLANT CO., LTD."/>
    <n v="34.99"/>
    <n v="5.831666666666667"/>
    <n v="0.58316666666666672"/>
    <n v="6"/>
    <x v="4"/>
    <x v="1"/>
    <x v="0"/>
    <n v="0"/>
    <x v="1"/>
  </r>
  <r>
    <n v="123"/>
    <n v="123"/>
    <n v="9"/>
    <d v="2023-03-08T00:00:00"/>
    <s v="Newegg"/>
    <x v="1"/>
    <s v="Mixed B2C &amp; B2B"/>
    <s v="www.Newegg.com"/>
    <s v="Maxell"/>
    <s v="Maxell Blast Away"/>
    <x v="1"/>
    <s v="USA"/>
    <s v="Falcon Safety Products"/>
    <n v="9.99"/>
    <n v="9.99"/>
    <n v="0.999"/>
    <n v="1"/>
    <x v="2"/>
    <x v="1"/>
    <x v="0"/>
    <n v="1"/>
    <x v="2"/>
  </r>
  <r>
    <n v="124"/>
    <n v="124"/>
    <n v="9"/>
    <d v="2023-03-08T00:00:00"/>
    <s v="Newegg"/>
    <x v="1"/>
    <s v="Mixed B2C &amp; B2B"/>
    <s v="www.Newegg.com"/>
    <s v="Maxell"/>
    <s v="Maxell Blast Away"/>
    <x v="1"/>
    <s v="USA"/>
    <s v="Falcon Safety Products"/>
    <n v="17.989999999999998"/>
    <n v="8.9949999999999992"/>
    <n v="0.89949999999999997"/>
    <n v="2"/>
    <x v="1"/>
    <x v="1"/>
    <x v="0"/>
    <n v="0"/>
    <x v="2"/>
  </r>
  <r>
    <n v="125"/>
    <n v="125"/>
    <n v="9"/>
    <d v="2023-03-08T00:00:00"/>
    <s v="Newegg"/>
    <x v="1"/>
    <s v="Mixed B2C &amp; B2B"/>
    <s v="www.Newegg.com"/>
    <s v="Norazza"/>
    <s v="Endust for Electronics"/>
    <x v="1"/>
    <s v="USA"/>
    <s v="Norazza, Inc."/>
    <n v="18.989999999999998"/>
    <n v="18.989999999999998"/>
    <n v="1.8989999999999998"/>
    <n v="1"/>
    <x v="2"/>
    <x v="1"/>
    <x v="0"/>
    <n v="1"/>
    <x v="1"/>
  </r>
  <r>
    <n v="126"/>
    <n v="126"/>
    <n v="4"/>
    <d v="2023-03-09T00:00:00"/>
    <s v="Office Max/Depot"/>
    <x v="1"/>
    <s v="B2C"/>
    <s v="www.OfficeDepot.com"/>
    <s v="Century"/>
    <s v="Century Duster"/>
    <x v="1"/>
    <s v="USA"/>
    <s v="Falcon Safety Products"/>
    <n v="9.39"/>
    <n v="9.39"/>
    <n v="0.93900000000000006"/>
    <n v="1"/>
    <x v="2"/>
    <x v="1"/>
    <x v="0"/>
    <n v="0"/>
    <x v="1"/>
  </r>
  <r>
    <n v="127"/>
    <n v="127"/>
    <n v="4"/>
    <d v="2023-03-09T00:00:00"/>
    <s v="Office Max/Depot"/>
    <x v="1"/>
    <s v="B2C"/>
    <s v="www.OfficeDepot.com"/>
    <s v="Century"/>
    <s v="Century Duster"/>
    <x v="1"/>
    <s v="USA"/>
    <s v="Falcon Safety Products"/>
    <n v="39.99"/>
    <n v="6.665"/>
    <n v="0.66649999999999998"/>
    <n v="6"/>
    <x v="4"/>
    <x v="1"/>
    <x v="0"/>
    <n v="0"/>
    <x v="1"/>
  </r>
  <r>
    <n v="128"/>
    <n v="128"/>
    <n v="4"/>
    <d v="2023-03-09T00:00:00"/>
    <s v="Office Max/Depot"/>
    <x v="1"/>
    <s v="B2C"/>
    <s v="www.OfficeDepot.com"/>
    <s v="CRC Industries"/>
    <s v="CRC Duster"/>
    <x v="1"/>
    <s v="USA"/>
    <s v="CRC Industries Americas"/>
    <n v="239.19"/>
    <n v="19.932500000000001"/>
    <n v="2.4915625000000001"/>
    <n v="12"/>
    <x v="6"/>
    <x v="2"/>
    <x v="0"/>
    <n v="0"/>
    <x v="0"/>
  </r>
  <r>
    <n v="129"/>
    <n v="129"/>
    <n v="4"/>
    <d v="2023-03-09T00:00:00"/>
    <s v="Office Max/Depot"/>
    <x v="1"/>
    <s v="B2C"/>
    <s v="www.OfficeDepot.com"/>
    <s v="Falcon"/>
    <s v="Falcon Dust-Off"/>
    <x v="1"/>
    <s v="USA"/>
    <s v="Falcon Safety Products, Inc. "/>
    <n v="35.590000000000003"/>
    <n v="17.795000000000002"/>
    <n v="1.7795000000000001"/>
    <n v="2"/>
    <x v="1"/>
    <x v="1"/>
    <x v="0"/>
    <n v="0"/>
    <x v="1"/>
  </r>
  <r>
    <n v="130"/>
    <n v="130"/>
    <n v="4"/>
    <d v="2023-03-09T00:00:00"/>
    <s v="Office Max/Depot"/>
    <x v="1"/>
    <s v="B2C"/>
    <s v="www.OfficeDepot.com"/>
    <s v="Falcon"/>
    <s v="Falcon Dust-Off"/>
    <x v="1"/>
    <s v="USA"/>
    <s v="Falcon Safety Products, Inc. "/>
    <n v="84.99"/>
    <n v="7.0824999999999996"/>
    <n v="0.70824999999999994"/>
    <n v="12"/>
    <x v="6"/>
    <x v="1"/>
    <x v="0"/>
    <n v="0"/>
    <x v="1"/>
  </r>
  <r>
    <n v="131"/>
    <n v="131"/>
    <n v="4"/>
    <d v="2023-03-09T00:00:00"/>
    <s v="Office Max/Depot"/>
    <x v="1"/>
    <s v="B2C"/>
    <s v="www.OfficeDepot.com"/>
    <s v="Maxell"/>
    <s v="Maxell Blast Away"/>
    <x v="1"/>
    <s v="USA"/>
    <s v="Falcon Safety Products"/>
    <n v="8.99"/>
    <n v="8.99"/>
    <n v="0.89900000000000002"/>
    <n v="1"/>
    <x v="2"/>
    <x v="1"/>
    <x v="0"/>
    <n v="0"/>
    <x v="1"/>
  </r>
  <r>
    <n v="132"/>
    <n v="132"/>
    <n v="4"/>
    <d v="2023-03-09T00:00:00"/>
    <s v="Office Max/Depot"/>
    <x v="1"/>
    <s v="B2C"/>
    <s v="www.OfficeDepot.com"/>
    <s v="Maxell"/>
    <s v="Maxell Blast Away"/>
    <x v="1"/>
    <s v="USA"/>
    <s v="Falcon Safety Products"/>
    <n v="10.29"/>
    <n v="10.29"/>
    <n v="2.94"/>
    <n v="1"/>
    <x v="2"/>
    <x v="3"/>
    <x v="0"/>
    <n v="0"/>
    <x v="1"/>
  </r>
  <r>
    <n v="133"/>
    <n v="133"/>
    <n v="4"/>
    <d v="2023-03-09T00:00:00"/>
    <s v="Office Max/Depot"/>
    <x v="1"/>
    <s v="B2C"/>
    <s v="www.OfficeDepot.com"/>
    <s v="Norazza"/>
    <s v="Endust for Electronics"/>
    <x v="1"/>
    <s v="USA"/>
    <s v="Norazza, Inc."/>
    <n v="12.49"/>
    <n v="6.2450000000000001"/>
    <n v="1.7842857142857143"/>
    <n v="2"/>
    <x v="1"/>
    <x v="3"/>
    <x v="0"/>
    <n v="0"/>
    <x v="1"/>
  </r>
  <r>
    <n v="134"/>
    <n v="134"/>
    <n v="4"/>
    <d v="2023-03-09T00:00:00"/>
    <s v="Office Max/Depot"/>
    <x v="1"/>
    <s v="B2C"/>
    <s v="www.OfficeDepot.com"/>
    <s v="Norazza"/>
    <s v="Endust for Electronics"/>
    <x v="1"/>
    <s v="USA"/>
    <s v="Norazza, Inc."/>
    <n v="10.99"/>
    <n v="10.99"/>
    <n v="1.099"/>
    <n v="1"/>
    <x v="2"/>
    <x v="1"/>
    <x v="0"/>
    <n v="0"/>
    <x v="1"/>
  </r>
  <r>
    <n v="135"/>
    <n v="135"/>
    <n v="4"/>
    <d v="2023-03-09T00:00:00"/>
    <s v="Office Max/Depot"/>
    <x v="1"/>
    <s v="B2C"/>
    <s v="www.OfficeDepot.com"/>
    <s v="Office Depot"/>
    <s v="Office Depot Cleaning Duster"/>
    <x v="1"/>
    <s v=" "/>
    <s v="Office Depot OfficeMax, Inc."/>
    <n v="20.89"/>
    <n v="6.9633333333333338"/>
    <n v="0.69633333333333336"/>
    <n v="3"/>
    <x v="3"/>
    <x v="1"/>
    <x v="0"/>
    <n v="0"/>
    <x v="0"/>
  </r>
  <r>
    <n v="136"/>
    <n v="136"/>
    <n v="4"/>
    <d v="2023-03-09T00:00:00"/>
    <s v="Office Max/Depot"/>
    <x v="1"/>
    <s v="B2C"/>
    <s v="www.OfficeDepot.com"/>
    <s v="Office Depot"/>
    <s v="Office Depot Cleaning Duster"/>
    <x v="1"/>
    <s v=" "/>
    <s v="Office Depot OfficeMax, Inc."/>
    <n v="37.49"/>
    <n v="6.248333333333334"/>
    <n v="0.62483333333333335"/>
    <n v="6"/>
    <x v="4"/>
    <x v="1"/>
    <x v="0"/>
    <n v="0"/>
    <x v="0"/>
  </r>
  <r>
    <n v="137"/>
    <n v="137"/>
    <n v="4"/>
    <d v="2023-03-09T00:00:00"/>
    <s v="Office Max/Depot"/>
    <x v="1"/>
    <s v="B2C"/>
    <s v="www.OfficeDepot.com"/>
    <s v="Office Depot"/>
    <s v="Office Depot Cleaning Duster"/>
    <x v="1"/>
    <s v=" "/>
    <s v="Office Depot OfficeMax, Inc."/>
    <n v="64.19"/>
    <n v="5.3491666666666662"/>
    <n v="0.5349166666666666"/>
    <n v="12"/>
    <x v="6"/>
    <x v="1"/>
    <x v="0"/>
    <n v="0"/>
    <x v="0"/>
  </r>
  <r>
    <n v="138"/>
    <n v="138"/>
    <n v="4"/>
    <d v="2023-03-09T00:00:00"/>
    <s v="Office Max/Depot"/>
    <x v="1"/>
    <s v="B2C"/>
    <s v="www.OfficeDepot.com"/>
    <s v="Office Depot"/>
    <s v="Office Depot Cleaning Duster"/>
    <x v="1"/>
    <s v=" "/>
    <s v="Office Depot OfficeMax, Inc."/>
    <n v="10.99"/>
    <n v="10.99"/>
    <n v="1.099"/>
    <n v="1"/>
    <x v="2"/>
    <x v="1"/>
    <x v="0"/>
    <n v="0"/>
    <x v="0"/>
  </r>
  <r>
    <n v="139"/>
    <n v="139"/>
    <n v="4"/>
    <d v="2023-03-09T00:00:00"/>
    <s v="Office Max/Depot"/>
    <x v="1"/>
    <s v="B2C"/>
    <s v="www.OfficeDepot.com"/>
    <s v="Office Depot"/>
    <s v="Office Depot Cleaning Duster"/>
    <x v="1"/>
    <s v=" "/>
    <s v="Office Depot OfficeMax, Inc."/>
    <n v="7.49"/>
    <n v="7.49"/>
    <n v="2.14"/>
    <n v="1"/>
    <x v="2"/>
    <x v="3"/>
    <x v="0"/>
    <n v="0"/>
    <x v="0"/>
  </r>
  <r>
    <n v="140"/>
    <n v="140"/>
    <n v="4"/>
    <d v="2023-03-09T00:00:00"/>
    <s v="Office Max/Depot"/>
    <x v="1"/>
    <s v="B2C"/>
    <s v="www.OfficeDepot.com"/>
    <s v="RCA"/>
    <s v="RCA Dusting Air"/>
    <x v="1"/>
    <s v="USA"/>
    <s v="VOXX Accessories Corp."/>
    <n v="12.99"/>
    <n v="12.99"/>
    <n v="1.2989999999999999"/>
    <n v="1"/>
    <x v="2"/>
    <x v="1"/>
    <x v="0"/>
    <n v="1"/>
    <x v="1"/>
  </r>
  <r>
    <n v="141"/>
    <n v="141"/>
    <n v="4"/>
    <d v="2023-03-09T00:00:00"/>
    <s v="Office Max/Depot"/>
    <x v="1"/>
    <s v="B2C"/>
    <s v="www.OfficeDepot.com"/>
    <s v="Read Right"/>
    <s v="Read Right Dustfree Multipurpose Duster"/>
    <x v="1"/>
    <s v=" "/>
    <m/>
    <n v="87.79"/>
    <n v="14.631666666666668"/>
    <n v="1.4631666666666667"/>
    <n v="6"/>
    <x v="4"/>
    <x v="1"/>
    <x v="0"/>
    <n v="0"/>
    <x v="0"/>
  </r>
  <r>
    <n v="142"/>
    <n v="142"/>
    <n v="4"/>
    <d v="2023-03-09T00:00:00"/>
    <s v="Office Max/Depot"/>
    <x v="1"/>
    <s v="B2C"/>
    <s v="www.OfficeDepot.com"/>
    <s v="Read Right"/>
    <s v="Read Right Electronics Duster, Non-flammable"/>
    <x v="1"/>
    <s v=" "/>
    <m/>
    <n v="66.59"/>
    <n v="33.295000000000002"/>
    <n v="3.3295000000000003"/>
    <n v="2"/>
    <x v="1"/>
    <x v="1"/>
    <x v="0"/>
    <n v="0"/>
    <x v="0"/>
  </r>
  <r>
    <n v="143"/>
    <n v="143"/>
    <n v="38"/>
    <d v="2023-03-08T00:00:00"/>
    <s v="O'Reilly Auto Parts"/>
    <x v="1"/>
    <s v="Mixed B2C &amp; B2B"/>
    <s v="www.OReillyAuto.com"/>
    <s v="Max Pro"/>
    <s v="Max Pro Blow Off"/>
    <x v="1"/>
    <s v="USA"/>
    <s v="AVW Inc, dba Max Pro"/>
    <n v="10.99"/>
    <n v="10.99"/>
    <n v="3.14"/>
    <n v="1"/>
    <x v="2"/>
    <x v="3"/>
    <x v="0"/>
    <n v="1"/>
    <x v="1"/>
  </r>
  <r>
    <n v="144"/>
    <n v="144"/>
    <n v="26"/>
    <d v="2023-03-07T00:00:00"/>
    <s v="Sam's Club"/>
    <x v="1"/>
    <s v="B2C"/>
    <s v="www.SamsClub.com"/>
    <s v="Falcon"/>
    <s v="Falcon Dust-Off"/>
    <x v="1"/>
    <s v="USA"/>
    <s v="Falcon Safety Products, Inc. "/>
    <n v="14.48"/>
    <n v="3.62"/>
    <n v="0.36199999999999999"/>
    <n v="4"/>
    <x v="5"/>
    <x v="1"/>
    <x v="0"/>
    <n v="0"/>
    <x v="1"/>
  </r>
  <r>
    <n v="145"/>
    <n v="145"/>
    <n v="26"/>
    <d v="2023-03-07T00:00:00"/>
    <s v="Sam's Club"/>
    <x v="1"/>
    <s v="B2C"/>
    <s v="www.SamsClub.com"/>
    <s v="Falcon"/>
    <s v="Falcon Dust-Off"/>
    <x v="1"/>
    <s v="USA"/>
    <s v="Falcon Safety Products, Inc. "/>
    <n v="44.98"/>
    <n v="3.7483333333333331"/>
    <n v="0.3748333333333333"/>
    <n v="12"/>
    <x v="6"/>
    <x v="1"/>
    <x v="0"/>
    <n v="0"/>
    <x v="1"/>
  </r>
  <r>
    <n v="146"/>
    <n v="146"/>
    <n v="6"/>
    <d v="2023-03-06T00:00:00"/>
    <s v="Staples"/>
    <x v="1"/>
    <s v="B2C"/>
    <s v="www.Staples.com"/>
    <s v="Falcon"/>
    <s v="Falcon Dust-Off"/>
    <x v="1"/>
    <s v="USA"/>
    <s v="Falcon Safety Products, Inc. "/>
    <n v="28.79"/>
    <n v="9.5966666666666658"/>
    <n v="0.95966666666666656"/>
    <n v="3"/>
    <x v="3"/>
    <x v="1"/>
    <x v="0"/>
    <n v="1"/>
    <x v="1"/>
  </r>
  <r>
    <n v="147"/>
    <n v="147"/>
    <n v="6"/>
    <d v="2023-03-06T00:00:00"/>
    <s v="Staples"/>
    <x v="1"/>
    <s v="B2C"/>
    <s v="www.Staples.com"/>
    <s v="Falcon"/>
    <s v="Falcon Dust-Off"/>
    <x v="1"/>
    <s v="USA"/>
    <s v="Falcon Safety Products, Inc. "/>
    <n v="36.99"/>
    <n v="6.165"/>
    <n v="0.88071428571428567"/>
    <n v="6"/>
    <x v="4"/>
    <x v="7"/>
    <x v="0"/>
    <n v="1"/>
    <x v="1"/>
  </r>
  <r>
    <n v="148"/>
    <n v="148"/>
    <n v="6"/>
    <d v="2023-03-06T00:00:00"/>
    <s v="Staples"/>
    <x v="1"/>
    <s v="B2C"/>
    <s v="www.Staples.com"/>
    <s v="Falcon"/>
    <s v="Falcon Dust-Off"/>
    <x v="1"/>
    <s v="USA"/>
    <s v="Falcon Safety Products, Inc. "/>
    <n v="69.09"/>
    <n v="5.7575000000000003"/>
    <n v="0.82250000000000001"/>
    <n v="12"/>
    <x v="6"/>
    <x v="7"/>
    <x v="0"/>
    <n v="1"/>
    <x v="1"/>
  </r>
  <r>
    <n v="149"/>
    <n v="149"/>
    <n v="6"/>
    <d v="2023-03-06T00:00:00"/>
    <s v="Staples"/>
    <x v="1"/>
    <s v="B2C"/>
    <s v="www.Staples.com"/>
    <s v="Falcon"/>
    <s v="Falcon Dust-Off"/>
    <x v="1"/>
    <s v="USA"/>
    <s v="Falcon Safety Products, Inc. "/>
    <n v="10.59"/>
    <n v="10.59"/>
    <n v="3.0257142857142858"/>
    <n v="1"/>
    <x v="2"/>
    <x v="3"/>
    <x v="0"/>
    <n v="1"/>
    <x v="1"/>
  </r>
  <r>
    <n v="150"/>
    <n v="150"/>
    <n v="6"/>
    <d v="2023-03-06T00:00:00"/>
    <s v="Staples"/>
    <x v="1"/>
    <s v="B2C"/>
    <s v="www.Staples.com"/>
    <s v="Falcon"/>
    <s v="Falcon Dust-Off"/>
    <x v="1"/>
    <s v="USA"/>
    <s v="Falcon Safety Products, Inc. "/>
    <n v="13.19"/>
    <n v="13.19"/>
    <n v="3.7685714285714282"/>
    <n v="1"/>
    <x v="2"/>
    <x v="3"/>
    <x v="0"/>
    <n v="1"/>
    <x v="2"/>
  </r>
  <r>
    <n v="151"/>
    <n v="151"/>
    <n v="6"/>
    <d v="2023-03-06T00:00:00"/>
    <s v="Staples"/>
    <x v="1"/>
    <s v="B2C"/>
    <s v="www.Staples.com"/>
    <s v="Falcon"/>
    <s v="Falcon Dust-Off"/>
    <x v="1"/>
    <s v="USA"/>
    <s v="Falcon Safety Products, Inc. "/>
    <n v="29.49"/>
    <n v="29.49"/>
    <n v="1.7347058823529411"/>
    <n v="1"/>
    <x v="2"/>
    <x v="8"/>
    <x v="0"/>
    <n v="1"/>
    <x v="1"/>
  </r>
  <r>
    <n v="152"/>
    <n v="152"/>
    <n v="6"/>
    <d v="2023-03-06T00:00:00"/>
    <s v="Staples"/>
    <x v="1"/>
    <s v="B2C"/>
    <s v="www.Staples.com"/>
    <s v="Falcon"/>
    <s v="Falcon Dust-Off"/>
    <x v="1"/>
    <s v="USA"/>
    <s v="Falcon Safety Products, Inc. "/>
    <n v="37.99"/>
    <n v="18.995000000000001"/>
    <n v="1.1173529411764707"/>
    <n v="2"/>
    <x v="1"/>
    <x v="8"/>
    <x v="0"/>
    <n v="1"/>
    <x v="1"/>
  </r>
  <r>
    <n v="153"/>
    <n v="153"/>
    <n v="6"/>
    <d v="2023-03-06T00:00:00"/>
    <s v="Staples"/>
    <x v="1"/>
    <s v="B2C"/>
    <s v="www.Staples.com"/>
    <s v="Falcon"/>
    <s v="Falcon Dust-Off"/>
    <x v="1"/>
    <s v="USA"/>
    <s v="Falcon Safety Products, Inc. "/>
    <n v="22.69"/>
    <n v="22.69"/>
    <n v="3.2414285714285715"/>
    <n v="1"/>
    <x v="2"/>
    <x v="7"/>
    <x v="0"/>
    <n v="0"/>
    <x v="1"/>
  </r>
  <r>
    <n v="154"/>
    <n v="154"/>
    <n v="6"/>
    <d v="2023-04-07T00:00:00"/>
    <s v="Staples"/>
    <x v="1"/>
    <s v="B2C"/>
    <s v="www.Staples.com"/>
    <s v="Falcon"/>
    <s v="Falcon Dust-Off Gaming Gear Duster"/>
    <x v="1"/>
    <s v="USA"/>
    <s v="Falcon Safety Products, Inc. "/>
    <n v="19.989999999999998"/>
    <n v="19.989999999999998"/>
    <n v="1.9989999999999999"/>
    <n v="1"/>
    <x v="2"/>
    <x v="1"/>
    <x v="0"/>
    <m/>
    <x v="0"/>
  </r>
  <r>
    <n v="155"/>
    <n v="155"/>
    <n v="6"/>
    <d v="2023-03-06T00:00:00"/>
    <s v="Staples"/>
    <x v="1"/>
    <s v="B2C"/>
    <s v="www.Staples.com"/>
    <s v="NXT Technologies"/>
    <s v="NXT Technologies Electronics Duster"/>
    <x v="2"/>
    <s v=" "/>
    <m/>
    <n v="7.29"/>
    <n v="7.29"/>
    <n v="0.72899999999999998"/>
    <n v="1"/>
    <x v="2"/>
    <x v="1"/>
    <x v="0"/>
    <n v="1"/>
    <x v="0"/>
  </r>
  <r>
    <n v="156"/>
    <n v="156"/>
    <n v="6"/>
    <d v="2023-03-06T00:00:00"/>
    <s v="Staples"/>
    <x v="1"/>
    <s v="B2C"/>
    <s v="www.Staples.com"/>
    <s v="Staples"/>
    <s v="Staples Electronics Duster"/>
    <x v="1"/>
    <s v="USA"/>
    <s v="Staples the Office Superstore, LLC"/>
    <n v="29.49"/>
    <n v="7.3724999999999996"/>
    <n v="0.73724999999999996"/>
    <n v="4"/>
    <x v="5"/>
    <x v="1"/>
    <x v="0"/>
    <n v="1"/>
    <x v="1"/>
  </r>
  <r>
    <n v="157"/>
    <n v="157"/>
    <n v="6"/>
    <d v="2023-03-06T00:00:00"/>
    <s v="Staples"/>
    <x v="1"/>
    <s v="B2C"/>
    <s v="www.Staples.com"/>
    <s v="Staples"/>
    <s v="Staples Electronics Duster"/>
    <x v="1"/>
    <s v="USA"/>
    <s v="Staples the Office Superstore, LLC"/>
    <n v="36.99"/>
    <n v="6.165"/>
    <n v="0.61650000000000005"/>
    <n v="6"/>
    <x v="4"/>
    <x v="1"/>
    <x v="0"/>
    <n v="1"/>
    <x v="1"/>
  </r>
  <r>
    <n v="158"/>
    <n v="158"/>
    <n v="6"/>
    <d v="2023-03-06T00:00:00"/>
    <s v="Staples"/>
    <x v="1"/>
    <s v="B2C"/>
    <s v="www.Staples.com"/>
    <s v="Staples"/>
    <s v="Staples Electronics Duster"/>
    <x v="1"/>
    <s v="USA"/>
    <s v="Staples the Office Superstore, LLC"/>
    <n v="14.99"/>
    <n v="7.4950000000000001"/>
    <n v="0.74950000000000006"/>
    <n v="2"/>
    <x v="1"/>
    <x v="1"/>
    <x v="0"/>
    <n v="1"/>
    <x v="1"/>
  </r>
  <r>
    <n v="159"/>
    <n v="159"/>
    <n v="13"/>
    <d v="2023-03-06T00:00:00"/>
    <s v="Target"/>
    <x v="1"/>
    <s v="B2C"/>
    <s v="www.Target.com"/>
    <s v="Falcon"/>
    <s v="Falcon Dust-Off"/>
    <x v="1"/>
    <s v="USA"/>
    <s v="Falcon Safety Products, Inc. "/>
    <n v="17.989999999999998"/>
    <n v="8.9949999999999992"/>
    <n v="0.89949999999999997"/>
    <n v="2"/>
    <x v="1"/>
    <x v="1"/>
    <x v="0"/>
    <n v="0"/>
    <x v="1"/>
  </r>
  <r>
    <n v="160"/>
    <n v="160"/>
    <n v="13"/>
    <d v="2023-02-15T00:00:00"/>
    <s v="Target"/>
    <x v="1"/>
    <s v="B2C"/>
    <s v="www.Target.com"/>
    <s v="Norazza"/>
    <s v="Endust for Electronics"/>
    <x v="1"/>
    <s v="USA"/>
    <s v="Norazza, Inc."/>
    <n v="12.99"/>
    <n v="6.4950000000000001"/>
    <n v="0.64949999999999997"/>
    <n v="2"/>
    <x v="1"/>
    <x v="1"/>
    <x v="0"/>
    <n v="0"/>
    <x v="1"/>
  </r>
  <r>
    <n v="161"/>
    <n v="161"/>
    <n v="13"/>
    <d v="2023-02-15T00:00:00"/>
    <s v="Target"/>
    <x v="1"/>
    <s v="B2C"/>
    <s v="www.Target.com"/>
    <s v="Norazza"/>
    <s v="Endust for Electronics"/>
    <x v="1"/>
    <s v="USA"/>
    <s v="Norazza, Inc."/>
    <n v="6.99"/>
    <n v="6.99"/>
    <n v="0.69900000000000007"/>
    <n v="1"/>
    <x v="2"/>
    <x v="1"/>
    <x v="0"/>
    <n v="0"/>
    <x v="1"/>
  </r>
  <r>
    <n v="162"/>
    <n v="162"/>
    <n v="21"/>
    <d v="2023-03-09T00:00:00"/>
    <s v="Uline"/>
    <x v="1"/>
    <s v="B2B"/>
    <s v="www.Uline.com"/>
    <s v="Uline"/>
    <s v="Uline Air in a can"/>
    <x v="2"/>
    <s v="USA"/>
    <s v="Uline, Inc."/>
    <n v="9.9499999999999993"/>
    <n v="4.9749999999999996"/>
    <n v="0.4145833333333333"/>
    <n v="2"/>
    <x v="1"/>
    <x v="4"/>
    <x v="0"/>
    <n v="0"/>
    <x v="1"/>
  </r>
  <r>
    <n v="163"/>
    <n v="163"/>
    <n v="21"/>
    <d v="2023-03-09T00:00:00"/>
    <s v="Uline"/>
    <x v="1"/>
    <s v="B2B"/>
    <s v="www.Uline.com"/>
    <s v="Uline"/>
    <s v="Uline Air in a can"/>
    <x v="2"/>
    <s v="USA"/>
    <s v="Uline, Inc."/>
    <n v="9.4499999999999993"/>
    <n v="1.575"/>
    <n v="0.13125000000000001"/>
    <n v="6"/>
    <x v="4"/>
    <x v="4"/>
    <x v="0"/>
    <n v="0"/>
    <x v="1"/>
  </r>
  <r>
    <n v="164"/>
    <n v="164"/>
    <n v="21"/>
    <d v="2023-03-09T00:00:00"/>
    <s v="Uline"/>
    <x v="1"/>
    <s v="B2B"/>
    <s v="www.Uline.com"/>
    <s v="Uline"/>
    <s v="Uline Air in a can"/>
    <x v="2"/>
    <s v="USA"/>
    <s v="Uline, Inc."/>
    <n v="7.45"/>
    <n v="0.62083333333333335"/>
    <n v="5.1736111111111115E-2"/>
    <n v="12"/>
    <x v="6"/>
    <x v="4"/>
    <x v="0"/>
    <n v="0"/>
    <x v="1"/>
  </r>
  <r>
    <n v="165"/>
    <n v="165"/>
    <n v="29"/>
    <d v="2023-03-16T00:00:00"/>
    <s v="Walgreens"/>
    <x v="1"/>
    <s v="B2C"/>
    <s v="www.Walgreens.com"/>
    <s v="Walgreens"/>
    <s v="Wexford Compressed Gas Duster"/>
    <x v="1"/>
    <s v="USA"/>
    <s v="Walgreen Co."/>
    <n v="9.99"/>
    <n v="9.99"/>
    <n v="0.999"/>
    <n v="1"/>
    <x v="2"/>
    <x v="1"/>
    <x v="0"/>
    <n v="0"/>
    <x v="1"/>
  </r>
  <r>
    <n v="166"/>
    <n v="166"/>
    <n v="2"/>
    <d v="2023-02-15T00:00:00"/>
    <s v="Walmart"/>
    <x v="1"/>
    <s v="B2C"/>
    <s v="www.Walmart.com"/>
    <s v="Falcon"/>
    <s v="Falcon Dust-Off"/>
    <x v="1"/>
    <s v="USA"/>
    <s v="Falcon Safety Products, Inc. "/>
    <n v="8.8800000000000008"/>
    <n v="4.4400000000000004"/>
    <n v="0.44400000000000006"/>
    <n v="2"/>
    <x v="1"/>
    <x v="1"/>
    <x v="0"/>
    <n v="1"/>
    <x v="1"/>
  </r>
  <r>
    <n v="167"/>
    <n v="167"/>
    <n v="2"/>
    <d v="2023-02-15T00:00:00"/>
    <s v="Walmart"/>
    <x v="1"/>
    <s v="B2C"/>
    <s v="www.Walmart.com"/>
    <s v="Falcon"/>
    <s v="Falcon Dust-Off"/>
    <x v="1"/>
    <s v="USA"/>
    <s v="Falcon Safety Products, Inc. "/>
    <n v="59.95"/>
    <n v="4.9958333333333336"/>
    <n v="0.49958333333333338"/>
    <n v="12"/>
    <x v="6"/>
    <x v="1"/>
    <x v="0"/>
    <n v="1"/>
    <x v="1"/>
  </r>
  <r>
    <n v="168"/>
    <n v="168"/>
    <n v="2"/>
    <d v="2023-03-06T00:00:00"/>
    <s v="Walmart"/>
    <x v="1"/>
    <s v="B2C"/>
    <s v="www.Walmart.com"/>
    <s v="Falcon"/>
    <s v="Falcon Dust-Off"/>
    <x v="1"/>
    <s v="USA"/>
    <s v="Falcon Safety Products, Inc. "/>
    <n v="8.8800000000000008"/>
    <n v="4.4400000000000004"/>
    <n v="0.44400000000000006"/>
    <n v="2"/>
    <x v="1"/>
    <x v="1"/>
    <x v="0"/>
    <n v="1"/>
    <x v="1"/>
  </r>
  <r>
    <n v="169"/>
    <n v="169"/>
    <n v="2"/>
    <d v="2023-03-06T00:00:00"/>
    <s v="Walmart"/>
    <x v="1"/>
    <s v="B2C"/>
    <s v="www.Walmart.com"/>
    <s v="Falcon"/>
    <s v="Falcon Dust-Off"/>
    <x v="1"/>
    <s v="USA"/>
    <s v="Falcon Safety Products, Inc. "/>
    <n v="9.7899999999999991"/>
    <n v="9.7899999999999991"/>
    <n v="0.97899999999999987"/>
    <n v="1"/>
    <x v="2"/>
    <x v="1"/>
    <x v="0"/>
    <n v="0"/>
    <x v="1"/>
  </r>
  <r>
    <n v="170"/>
    <n v="170"/>
    <n v="2"/>
    <d v="2023-03-06T00:00:00"/>
    <s v="Walmart"/>
    <x v="1"/>
    <s v="B2C"/>
    <s v="www.Walmart.com"/>
    <s v="Falcon"/>
    <s v="Falcon Dust-Off"/>
    <x v="1"/>
    <s v="USA"/>
    <s v="Falcon Safety Products, Inc. "/>
    <n v="16.96"/>
    <n v="8.48"/>
    <n v="0.84800000000000009"/>
    <n v="2"/>
    <x v="1"/>
    <x v="1"/>
    <x v="0"/>
    <n v="0"/>
    <x v="1"/>
  </r>
  <r>
    <n v="171"/>
    <n v="171"/>
    <n v="2"/>
    <d v="2023-03-06T00:00:00"/>
    <s v="Walmart"/>
    <x v="1"/>
    <s v="B2C"/>
    <s v="www.Walmart.com"/>
    <s v="Falcon"/>
    <s v="Falcon Dust-Off"/>
    <x v="1"/>
    <s v="USA"/>
    <s v="Falcon Safety Products, Inc. "/>
    <n v="28.73"/>
    <n v="7.1825000000000001"/>
    <n v="0.71825000000000006"/>
    <n v="4"/>
    <x v="5"/>
    <x v="1"/>
    <x v="0"/>
    <n v="0"/>
    <x v="1"/>
  </r>
  <r>
    <n v="172"/>
    <n v="172"/>
    <n v="2"/>
    <d v="2023-03-06T00:00:00"/>
    <s v="Walmart"/>
    <x v="1"/>
    <s v="B2C"/>
    <s v="www.Walmart.com"/>
    <s v="Falcon"/>
    <s v="Falcon Dust-Off"/>
    <x v="1"/>
    <s v="USA"/>
    <s v="Falcon Safety Products, Inc. "/>
    <n v="24.99"/>
    <n v="8.33"/>
    <n v="0.83299999999999996"/>
    <n v="3"/>
    <x v="3"/>
    <x v="1"/>
    <x v="0"/>
    <n v="0"/>
    <x v="1"/>
  </r>
  <r>
    <n v="173"/>
    <n v="173"/>
    <n v="2"/>
    <d v="2023-03-06T00:00:00"/>
    <s v="Walmart"/>
    <x v="1"/>
    <s v="B2C"/>
    <s v="www.Walmart.com"/>
    <s v="Falcon"/>
    <s v="Falcon Dust-Off"/>
    <x v="1"/>
    <s v="USA"/>
    <s v="Falcon Safety Products, Inc. "/>
    <n v="35.99"/>
    <n v="5.998333333333334"/>
    <n v="0.59983333333333344"/>
    <n v="6"/>
    <x v="4"/>
    <x v="1"/>
    <x v="0"/>
    <n v="1"/>
    <x v="1"/>
  </r>
  <r>
    <n v="174"/>
    <n v="174"/>
    <n v="2"/>
    <d v="2023-03-06T00:00:00"/>
    <s v="Walmart"/>
    <x v="1"/>
    <s v="B2C"/>
    <s v="www.Walmart.com"/>
    <s v="Falcon"/>
    <s v="Falcon Dust-Off"/>
    <x v="1"/>
    <s v="USA"/>
    <s v="Falcon Safety Products, Inc. "/>
    <n v="60.74"/>
    <n v="5.0616666666666665"/>
    <n v="0.72309523809523812"/>
    <n v="12"/>
    <x v="6"/>
    <x v="7"/>
    <x v="0"/>
    <n v="0"/>
    <x v="1"/>
  </r>
  <r>
    <n v="175"/>
    <n v="175"/>
    <n v="2"/>
    <d v="2023-04-07T00:00:00"/>
    <s v="Walmart"/>
    <x v="1"/>
    <s v="B2C"/>
    <s v="www.Walmart.com"/>
    <s v="Falcon"/>
    <s v="Falcon Dust-Off Gaming Gear Duster"/>
    <x v="1"/>
    <s v="USA"/>
    <s v="Falcon Safety Products, Inc. "/>
    <n v="46.99"/>
    <n v="46.99"/>
    <n v="4.6989999999999998"/>
    <n v="1"/>
    <x v="2"/>
    <x v="1"/>
    <x v="0"/>
    <n v="1"/>
    <x v="0"/>
  </r>
  <r>
    <n v="176"/>
    <n v="176"/>
    <n v="2"/>
    <d v="2023-03-06T00:00:00"/>
    <s v="Walmart"/>
    <x v="1"/>
    <s v="B2C"/>
    <s v="www.Walmart.com"/>
    <s v="Innovera Technology Essentials"/>
    <s v="Innovera Electronics Duster"/>
    <x v="1"/>
    <s v="China"/>
    <s v="AW Distributing- SHANGHAI AW CUSTOM MANUFACTURING &amp; AEROSOL PROPELLANT CO., LTD."/>
    <n v="16.16"/>
    <n v="8.08"/>
    <n v="0.80800000000000005"/>
    <n v="2"/>
    <x v="1"/>
    <x v="1"/>
    <x v="0"/>
    <n v="1"/>
    <x v="1"/>
  </r>
  <r>
    <n v="177"/>
    <n v="177"/>
    <n v="2"/>
    <d v="2023-03-06T00:00:00"/>
    <s v="Walmart"/>
    <x v="1"/>
    <s v="B2C"/>
    <s v="www.Walmart.com"/>
    <s v="Max Pro"/>
    <s v="Max Pro Blow Off"/>
    <x v="1"/>
    <s v="USA"/>
    <s v="AVW Inc, dba Max Pro"/>
    <n v="108"/>
    <n v="9"/>
    <n v="0.9"/>
    <n v="12"/>
    <x v="6"/>
    <x v="1"/>
    <x v="0"/>
    <n v="1"/>
    <x v="1"/>
  </r>
  <r>
    <n v="178"/>
    <n v="178"/>
    <n v="2"/>
    <d v="2023-03-06T00:00:00"/>
    <s v="Walmart"/>
    <x v="1"/>
    <s v="B2C"/>
    <s v="www.Walmart.com"/>
    <s v="Max Pro"/>
    <s v="Max Pro Blow Off"/>
    <x v="1"/>
    <s v="USA"/>
    <s v="AVW Inc, dba Max Pro"/>
    <n v="29.99"/>
    <n v="9.9966666666666661"/>
    <n v="0.99966666666666659"/>
    <n v="3"/>
    <x v="3"/>
    <x v="1"/>
    <x v="0"/>
    <n v="1"/>
    <x v="1"/>
  </r>
  <r>
    <n v="179"/>
    <n v="179"/>
    <n v="2"/>
    <d v="2023-02-15T00:00:00"/>
    <s v="Walmart"/>
    <x v="1"/>
    <s v="B2C"/>
    <s v="www.Walmart.com"/>
    <s v="Maxell"/>
    <s v="Maxell Blast Away"/>
    <x v="1"/>
    <s v="USA"/>
    <s v="Falcon Safety Products"/>
    <n v="11.89"/>
    <n v="11.89"/>
    <n v="1.1890000000000001"/>
    <n v="1"/>
    <x v="2"/>
    <x v="1"/>
    <x v="0"/>
    <n v="1"/>
    <x v="1"/>
  </r>
  <r>
    <n v="180"/>
    <n v="180"/>
    <n v="2"/>
    <d v="2023-03-06T00:00:00"/>
    <s v="Walmart"/>
    <x v="1"/>
    <s v="B2C"/>
    <s v="www.Walmart.com"/>
    <s v="Maxell"/>
    <s v="Maxell Blast Away"/>
    <x v="1"/>
    <s v="USA"/>
    <s v="Falcon Safety Products"/>
    <n v="13.99"/>
    <n v="13.99"/>
    <n v="1.399"/>
    <n v="1"/>
    <x v="2"/>
    <x v="1"/>
    <x v="0"/>
    <n v="1"/>
    <x v="1"/>
  </r>
  <r>
    <n v="181"/>
    <n v="181"/>
    <n v="2"/>
    <d v="2023-03-06T00:00:00"/>
    <s v="Walmart"/>
    <x v="1"/>
    <s v="B2C"/>
    <s v="www.Walmart.com"/>
    <s v="Maxell"/>
    <s v="Maxell Blast Away"/>
    <x v="1"/>
    <s v="USA"/>
    <s v="Falcon Safety Products"/>
    <n v="13.99"/>
    <n v="13.99"/>
    <n v="3.9971428571428573"/>
    <n v="1"/>
    <x v="2"/>
    <x v="3"/>
    <x v="0"/>
    <n v="1"/>
    <x v="1"/>
  </r>
  <r>
    <n v="182"/>
    <n v="182"/>
    <n v="2"/>
    <d v="2023-03-06T00:00:00"/>
    <s v="Walmart"/>
    <x v="1"/>
    <s v="B2C"/>
    <s v="www.Walmart.com"/>
    <s v="Maxell"/>
    <s v="Maxell Blast Away"/>
    <x v="1"/>
    <s v="USA"/>
    <s v="Falcon Safety Products"/>
    <n v="21.95"/>
    <n v="10.975"/>
    <n v="1.0974999999999999"/>
    <n v="2"/>
    <x v="1"/>
    <x v="1"/>
    <x v="0"/>
    <n v="0"/>
    <x v="1"/>
  </r>
  <r>
    <n v="183"/>
    <n v="183"/>
    <n v="2"/>
    <d v="2023-03-06T00:00:00"/>
    <s v="Walmart"/>
    <x v="1"/>
    <s v="B2C"/>
    <s v="www.Walmart.com"/>
    <s v="Maxell"/>
    <s v="Maxell Blast Away"/>
    <x v="1"/>
    <s v="USA"/>
    <s v="Falcon Safety Products"/>
    <n v="14.25"/>
    <n v="14.25"/>
    <n v="1.425"/>
    <n v="1"/>
    <x v="2"/>
    <x v="1"/>
    <x v="0"/>
    <n v="1"/>
    <x v="1"/>
  </r>
  <r>
    <n v="184"/>
    <n v="184"/>
    <n v="2"/>
    <d v="2023-02-15T00:00:00"/>
    <s v="Walmart"/>
    <x v="1"/>
    <s v="B2C"/>
    <s v="www.Walmart.com"/>
    <s v="Norazza"/>
    <s v="Endust for Electronics"/>
    <x v="1"/>
    <s v="USA"/>
    <s v="Norazza, Inc."/>
    <n v="18.149999999999999"/>
    <n v="9.0749999999999993"/>
    <n v="0.90749999999999997"/>
    <n v="2"/>
    <x v="1"/>
    <x v="1"/>
    <x v="0"/>
    <n v="1"/>
    <x v="1"/>
  </r>
  <r>
    <n v="185"/>
    <n v="185"/>
    <n v="2"/>
    <d v="2023-03-06T00:00:00"/>
    <s v="Walmart"/>
    <x v="1"/>
    <s v="B2C"/>
    <s v="www.Walmart.com"/>
    <s v="Norazza"/>
    <s v="Endust for Electronics"/>
    <x v="1"/>
    <s v="USA"/>
    <s v="Norazza, Inc."/>
    <n v="18.149999999999999"/>
    <n v="9.0749999999999993"/>
    <n v="0.90749999999999997"/>
    <n v="2"/>
    <x v="1"/>
    <x v="1"/>
    <x v="0"/>
    <n v="1"/>
    <x v="1"/>
  </r>
  <r>
    <n v="186"/>
    <n v="186"/>
    <n v="2"/>
    <d v="2023-03-06T00:00:00"/>
    <s v="Walmart"/>
    <x v="1"/>
    <s v="B2C"/>
    <s v="www.Walmart.com"/>
    <s v="Promaster"/>
    <s v="Promaster Blow Off"/>
    <x v="1"/>
    <s v=" "/>
    <m/>
    <n v="11.99"/>
    <n v="11.99"/>
    <n v="3.4257142857142857"/>
    <n v="1"/>
    <x v="2"/>
    <x v="3"/>
    <x v="0"/>
    <n v="1"/>
    <x v="1"/>
  </r>
  <r>
    <n v="187"/>
    <n v="187"/>
    <n v="2"/>
    <d v="2023-03-06T00:00:00"/>
    <s v="Walmart"/>
    <x v="1"/>
    <s v="B2C"/>
    <s v="www.Walmart.com"/>
    <s v="Walmart"/>
    <s v="Surf onn. Electonic Duster"/>
    <x v="1"/>
    <s v="USA"/>
    <s v="Walmart, Inc. "/>
    <n v="7.88"/>
    <n v="7.88"/>
    <n v="0.78800000000000003"/>
    <n v="1"/>
    <x v="2"/>
    <x v="1"/>
    <x v="0"/>
    <n v="1"/>
    <x v="1"/>
  </r>
  <r>
    <n v="188"/>
    <n v="188"/>
    <n v="2"/>
    <d v="2023-03-06T00:00:00"/>
    <s v="Walmart"/>
    <x v="1"/>
    <s v="B2C"/>
    <s v="www.Walmart.com"/>
    <s v="Walmart"/>
    <s v="Surf onn. Electonic Duster"/>
    <x v="1"/>
    <s v="USA"/>
    <s v="Walmart, Inc. "/>
    <n v="21.88"/>
    <n v="5.47"/>
    <n v="0.54699999999999993"/>
    <n v="4"/>
    <x v="5"/>
    <x v="1"/>
    <x v="0"/>
    <n v="1"/>
    <x v="1"/>
  </r>
  <r>
    <n v="189"/>
    <n v="189"/>
    <n v="2"/>
    <d v="2023-03-06T00:00:00"/>
    <s v="Walmart"/>
    <x v="1"/>
    <s v="B2C"/>
    <s v="www.Walmart.com"/>
    <s v="Walmart"/>
    <s v="Surf onn. Electonic Duster"/>
    <x v="1"/>
    <s v="USA"/>
    <s v="Walmart, Inc. "/>
    <n v="14.88"/>
    <n v="7.44"/>
    <n v="0.74399999999999999"/>
    <n v="2"/>
    <x v="1"/>
    <x v="1"/>
    <x v="0"/>
    <n v="1"/>
    <x v="1"/>
  </r>
  <r>
    <n v="190"/>
    <n v="190"/>
    <n v="8"/>
    <d v="2023-03-08T00:00:00"/>
    <s v="WB Mason"/>
    <x v="1"/>
    <s v="B2B"/>
    <s v="www.WBMason.com"/>
    <s v="Falcon"/>
    <s v="Falcon Dust-Off"/>
    <x v="1"/>
    <s v="USA"/>
    <s v="Falcon Safety Products, Inc. "/>
    <n v="18.989999999999998"/>
    <n v="9.4949999999999992"/>
    <n v="0.9494999999999999"/>
    <n v="2"/>
    <x v="1"/>
    <x v="1"/>
    <x v="0"/>
    <n v="0"/>
    <x v="1"/>
  </r>
  <r>
    <n v="191"/>
    <n v="191"/>
    <n v="8"/>
    <d v="2023-03-08T00:00:00"/>
    <s v="WB Mason"/>
    <x v="1"/>
    <s v="B2B"/>
    <s v="www.WBMason.com"/>
    <s v="Falcon"/>
    <s v="Falcon Dust-Off"/>
    <x v="1"/>
    <s v="USA"/>
    <s v="Falcon Safety Products, Inc. "/>
    <n v="11.38"/>
    <n v="11.38"/>
    <n v="1.1380000000000001"/>
    <n v="1"/>
    <x v="2"/>
    <x v="1"/>
    <x v="0"/>
    <n v="0"/>
    <x v="1"/>
  </r>
  <r>
    <n v="192"/>
    <n v="192"/>
    <n v="8"/>
    <d v="2023-03-08T00:00:00"/>
    <s v="WB Mason"/>
    <x v="1"/>
    <s v="B2B"/>
    <s v="www.WBMason.com"/>
    <s v="Falcon"/>
    <s v="Falcon Dust-Off"/>
    <x v="1"/>
    <s v="USA"/>
    <s v="Falcon Safety Products, Inc. "/>
    <n v="37.979999999999997"/>
    <n v="18.989999999999998"/>
    <n v="1.1170588235294117"/>
    <n v="2"/>
    <x v="1"/>
    <x v="8"/>
    <x v="0"/>
    <n v="0"/>
    <x v="1"/>
  </r>
  <r>
    <n v="193"/>
    <n v="193"/>
    <n v="8"/>
    <d v="2023-03-08T00:00:00"/>
    <s v="WB Mason"/>
    <x v="1"/>
    <s v="B2B"/>
    <s v="www.WBMason.com"/>
    <s v="Falcon"/>
    <s v="Falcon Dust-Off"/>
    <x v="1"/>
    <s v="USA"/>
    <s v="Falcon Safety Products, Inc. "/>
    <n v="29.84"/>
    <n v="29.84"/>
    <n v="1.7552941176470589"/>
    <n v="1"/>
    <x v="2"/>
    <x v="8"/>
    <x v="0"/>
    <n v="0"/>
    <x v="1"/>
  </r>
  <r>
    <n v="194"/>
    <n v="194"/>
    <n v="8"/>
    <d v="2023-03-08T00:00:00"/>
    <s v="WB Mason"/>
    <x v="1"/>
    <s v="B2B"/>
    <s v="www.WBMason.com"/>
    <s v="Falcon"/>
    <s v="Falcon Dust-Off"/>
    <x v="1"/>
    <s v="USA"/>
    <s v="Falcon Safety Products, Inc. "/>
    <n v="10.58"/>
    <n v="10.58"/>
    <n v="3.0228571428571427"/>
    <n v="1"/>
    <x v="2"/>
    <x v="3"/>
    <x v="0"/>
    <n v="0"/>
    <x v="1"/>
  </r>
  <r>
    <n v="195"/>
    <n v="195"/>
    <n v="8"/>
    <d v="2023-03-08T00:00:00"/>
    <s v="WB Mason"/>
    <x v="1"/>
    <s v="B2B"/>
    <s v="www.WBMason.com"/>
    <s v="Falcon"/>
    <s v="Falcon Dust-Off"/>
    <x v="1"/>
    <s v="USA"/>
    <s v="Falcon Safety Products, Inc. "/>
    <n v="66.89"/>
    <n v="11.148333333333333"/>
    <n v="1.1148333333333333"/>
    <n v="6"/>
    <x v="4"/>
    <x v="1"/>
    <x v="0"/>
    <n v="0"/>
    <x v="1"/>
  </r>
  <r>
    <n v="196"/>
    <n v="196"/>
    <n v="8"/>
    <d v="2023-03-08T00:00:00"/>
    <s v="WB Mason"/>
    <x v="1"/>
    <s v="B2B"/>
    <s v="www.WBMason.com"/>
    <s v="Falcon"/>
    <s v="Falcon Dust-Off"/>
    <x v="1"/>
    <s v="USA"/>
    <s v="Falcon Safety Products, Inc. "/>
    <n v="15.79"/>
    <n v="15.79"/>
    <n v="1.3158333333333332"/>
    <n v="1"/>
    <x v="2"/>
    <x v="4"/>
    <x v="0"/>
    <n v="0"/>
    <x v="1"/>
  </r>
  <r>
    <n v="197"/>
    <n v="197"/>
    <n v="8"/>
    <d v="2023-03-08T00:00:00"/>
    <s v="WB Mason"/>
    <x v="1"/>
    <s v="B2B"/>
    <s v="www.WBMason.com"/>
    <s v="Falcon"/>
    <s v="Falcon Dust-Off"/>
    <x v="1"/>
    <s v="USA"/>
    <s v="Falcon Safety Products, Inc. "/>
    <n v="36.99"/>
    <n v="9.2475000000000005"/>
    <n v="0.92475000000000007"/>
    <n v="4"/>
    <x v="5"/>
    <x v="1"/>
    <x v="0"/>
    <n v="0"/>
    <x v="1"/>
  </r>
  <r>
    <n v="198"/>
    <n v="198"/>
    <n v="8"/>
    <d v="2023-03-08T00:00:00"/>
    <s v="WB Mason"/>
    <x v="1"/>
    <s v="B2B"/>
    <s v="www.WBMason.com"/>
    <s v="Falcon"/>
    <s v="Falcon Dust-Off"/>
    <x v="1"/>
    <s v="USA"/>
    <s v="Falcon Safety Products, Inc. "/>
    <n v="35.479999999999997"/>
    <n v="17.739999999999998"/>
    <n v="1.7739999999999998"/>
    <n v="2"/>
    <x v="1"/>
    <x v="1"/>
    <x v="0"/>
    <n v="0"/>
    <x v="1"/>
  </r>
  <r>
    <n v="199"/>
    <n v="199"/>
    <n v="8"/>
    <d v="2023-03-08T00:00:00"/>
    <s v="WB Mason"/>
    <x v="1"/>
    <s v="B2B"/>
    <s v="www.WBMason.com"/>
    <s v="Falcon"/>
    <s v="Falcon Dust-Off"/>
    <x v="1"/>
    <s v="USA"/>
    <s v="Falcon Safety Products, Inc. "/>
    <n v="17.98"/>
    <n v="17.98"/>
    <n v="1.798"/>
    <n v="1"/>
    <x v="2"/>
    <x v="1"/>
    <x v="0"/>
    <n v="0"/>
    <x v="1"/>
  </r>
  <r>
    <n v="200"/>
    <n v="200"/>
    <n v="8"/>
    <d v="2023-03-08T00:00:00"/>
    <s v="WB Mason"/>
    <x v="1"/>
    <s v="B2B"/>
    <s v="www.WBMason.com"/>
    <s v="Innovera Technology Essentials"/>
    <s v="Innovera Electronics Duster"/>
    <x v="1"/>
    <s v="China"/>
    <s v="AW Distributing- SHANGHAI AW CUSTOM MANUFACTURING &amp; AEROSOL PROPELLANT CO., LTD."/>
    <n v="14.98"/>
    <n v="7.49"/>
    <n v="0.749"/>
    <n v="2"/>
    <x v="1"/>
    <x v="1"/>
    <x v="0"/>
    <n v="1"/>
    <x v="1"/>
  </r>
  <r>
    <n v="201"/>
    <n v="201"/>
    <n v="8"/>
    <d v="2023-03-08T00:00:00"/>
    <s v="WB Mason"/>
    <x v="1"/>
    <s v="B2B"/>
    <s v="www.WBMason.com"/>
    <s v="Innovera Technology Essentials"/>
    <s v="Innovera Electronics Duster"/>
    <x v="1"/>
    <s v="China"/>
    <s v="AW Distributing- SHANGHAI AW CUSTOM MANUFACTURING &amp; AEROSOL PROPELLANT CO., LTD."/>
    <n v="9.49"/>
    <n v="9.49"/>
    <n v="0.94900000000000007"/>
    <n v="1"/>
    <x v="2"/>
    <x v="1"/>
    <x v="0"/>
    <n v="1"/>
    <x v="1"/>
  </r>
  <r>
    <n v="202"/>
    <n v="202"/>
    <n v="8"/>
    <d v="2023-03-08T00:00:00"/>
    <s v="WB Mason"/>
    <x v="1"/>
    <s v="B2B"/>
    <s v="www.WBMason.com"/>
    <s v="Innovera Technology Essentials"/>
    <s v="Innovera Electronics Duster"/>
    <x v="1"/>
    <s v="China"/>
    <s v="AW Distributing- SHANGHAI AW CUSTOM MANUFACTURING &amp; AEROSOL PROPELLANT CO., LTD."/>
    <n v="27.98"/>
    <n v="6.9950000000000001"/>
    <n v="0.69950000000000001"/>
    <n v="4"/>
    <x v="5"/>
    <x v="1"/>
    <x v="0"/>
    <n v="1"/>
    <x v="1"/>
  </r>
  <r>
    <n v="203"/>
    <n v="203"/>
    <n v="8"/>
    <d v="2023-03-08T00:00:00"/>
    <s v="WB Mason"/>
    <x v="1"/>
    <s v="B2B"/>
    <s v="www.WBMason.com"/>
    <s v="Innovera Technology Essentials"/>
    <s v="Innovera Electronics Duster"/>
    <x v="1"/>
    <s v="China"/>
    <s v="AW Distributing- SHANGHAI AW CUSTOM MANUFACTURING &amp; AEROSOL PROPELLANT CO., LTD."/>
    <n v="36.979999999999997"/>
    <n v="6.1633333333333331"/>
    <n v="0.61633333333333329"/>
    <n v="6"/>
    <x v="4"/>
    <x v="1"/>
    <x v="0"/>
    <n v="1"/>
    <x v="1"/>
  </r>
  <r>
    <n v="204"/>
    <n v="204"/>
    <n v="37"/>
    <d v="2023-03-07T00:00:00"/>
    <s v="Wegmans"/>
    <x v="1"/>
    <s v="B2C"/>
    <s v="www.shop.wegmans.com"/>
    <s v="Falcon"/>
    <s v="Falcon Dust-Off"/>
    <x v="1"/>
    <s v="USA"/>
    <s v="Falcon Safety Products, Inc. "/>
    <n v="7.99"/>
    <n v="7.99"/>
    <n v="1.1414285714285715"/>
    <n v="1"/>
    <x v="2"/>
    <x v="7"/>
    <x v="0"/>
    <n v="0"/>
    <x v="1"/>
  </r>
  <r>
    <n v="205"/>
    <n v="1"/>
    <n v="41"/>
    <d v="2023-03-09T00:00:00"/>
    <s v="Bed Bath &amp; Beyond"/>
    <x v="2"/>
    <s v="Mass/Department"/>
    <s v="14 Candlewood Lake Rd, Brookfield, CT 06804"/>
    <m/>
    <s v="no products sold"/>
    <x v="0"/>
    <m/>
    <m/>
    <m/>
    <s v="-"/>
    <s v="-"/>
    <m/>
    <x v="0"/>
    <x v="0"/>
    <x v="1"/>
    <m/>
    <x v="0"/>
  </r>
  <r>
    <n v="206"/>
    <n v="2"/>
    <n v="24"/>
    <d v="2023-03-09T00:00:00"/>
    <s v="Best Buy"/>
    <x v="2"/>
    <s v="Electronics"/>
    <s v="2 International Dr, Danbury, CT 06810"/>
    <s v="Best Buy"/>
    <s v="Insignia Compressed-Gas Cleaning Duster"/>
    <x v="1"/>
    <s v="USA"/>
    <s v="Best Buy"/>
    <n v="8.99"/>
    <n v="4.4950000000000001"/>
    <n v="0.56187500000000001"/>
    <n v="2"/>
    <x v="1"/>
    <x v="2"/>
    <x v="2"/>
    <m/>
    <x v="1"/>
  </r>
  <r>
    <n v="207"/>
    <n v="3"/>
    <n v="24"/>
    <d v="2023-04-03T00:00:00"/>
    <s v="Best Buy"/>
    <x v="2"/>
    <s v="Electronics"/>
    <s v="351 5th Ave., New York, NY 10017"/>
    <s v="Best Buy"/>
    <s v="Insignia Compressed-Gas Cleaning Duster"/>
    <x v="1"/>
    <s v="USA"/>
    <s v="Best Buy"/>
    <n v="14.99"/>
    <n v="7.4950000000000001"/>
    <n v="0.93687500000000001"/>
    <n v="2"/>
    <x v="1"/>
    <x v="2"/>
    <x v="2"/>
    <m/>
    <x v="1"/>
  </r>
  <r>
    <n v="208"/>
    <n v="4"/>
    <n v="17"/>
    <d v="2023-03-09T00:00:00"/>
    <s v="Big Lots"/>
    <x v="2"/>
    <s v="Discounter"/>
    <s v="169 Danbury Rd, New Milford, CT 06776"/>
    <s v="Big Lots"/>
    <s v="iHome Single Canned Air"/>
    <x v="1"/>
    <m/>
    <s v="Big Lots"/>
    <n v="5.99"/>
    <n v="5.99"/>
    <n v="0.59899999999999998"/>
    <n v="1"/>
    <x v="2"/>
    <x v="1"/>
    <x v="1"/>
    <m/>
    <x v="0"/>
  </r>
  <r>
    <n v="209"/>
    <n v="5"/>
    <n v="17"/>
    <d v="2023-03-09T00:00:00"/>
    <s v="Big Lots"/>
    <x v="2"/>
    <s v="Discounter"/>
    <s v="169 Danbury Rd, New Milford, CT 06776"/>
    <s v="Big Lots"/>
    <s v="iHome Canned Air - 3PK"/>
    <x v="1"/>
    <m/>
    <s v="Big Lots"/>
    <n v="14.99"/>
    <n v="4.996666666666667"/>
    <n v="0.4996666666666667"/>
    <n v="3"/>
    <x v="3"/>
    <x v="1"/>
    <x v="1"/>
    <m/>
    <x v="0"/>
  </r>
  <r>
    <n v="210"/>
    <n v="6"/>
    <n v="34"/>
    <d v="2023-03-09T00:00:00"/>
    <s v="Costco"/>
    <x v="2"/>
    <s v="Club"/>
    <s v="200 Federal Rd, Brookfield, CT 06804"/>
    <s v="Falcon"/>
    <s v="Falcon Dust-Off Compressed Gas Duster"/>
    <x v="1"/>
    <s v="USA"/>
    <s v="Falcon Safety Products, Inc. "/>
    <n v="23.99"/>
    <n v="3.9983333333333331"/>
    <n v="0.3331944444444444"/>
    <n v="6"/>
    <x v="4"/>
    <x v="4"/>
    <x v="2"/>
    <m/>
    <x v="1"/>
  </r>
  <r>
    <n v="211"/>
    <n v="7"/>
    <n v="32"/>
    <d v="2023-03-09T00:00:00"/>
    <s v="CVS"/>
    <x v="2"/>
    <s v="Drug"/>
    <s v="26 E Main St, Pawling, NY 12564"/>
    <s v="Falcon"/>
    <s v="Falcon Dust-Off"/>
    <x v="1"/>
    <s v="USA"/>
    <s v="Falcon Safety Products, Inc. "/>
    <n v="12.49"/>
    <n v="12.49"/>
    <n v="1.7842857142857143"/>
    <n v="1"/>
    <x v="2"/>
    <x v="7"/>
    <x v="2"/>
    <m/>
    <x v="1"/>
  </r>
  <r>
    <n v="212"/>
    <n v="8"/>
    <n v="39"/>
    <d v="2023-03-09T00:00:00"/>
    <s v="Dollar General"/>
    <x v="2"/>
    <s v="Discounter"/>
    <s v="31 NY-22, Pawling, NY 12564"/>
    <s v="Falcon"/>
    <s v="Falcon Dust-Off"/>
    <x v="1"/>
    <s v="USA"/>
    <s v="Falcon Safety Products, Inc. "/>
    <n v="7.5"/>
    <n v="7.5"/>
    <n v="0.75"/>
    <n v="1"/>
    <x v="2"/>
    <x v="1"/>
    <x v="2"/>
    <m/>
    <x v="1"/>
  </r>
  <r>
    <n v="213"/>
    <n v="9"/>
    <n v="43"/>
    <d v="2023-03-09T00:00:00"/>
    <s v="Dollar Tree"/>
    <x v="2"/>
    <s v="Discounter"/>
    <s v="3108-3110 NY-22, Patterson, NY 12563"/>
    <m/>
    <s v="no products sold"/>
    <x v="0"/>
    <m/>
    <m/>
    <m/>
    <s v="-"/>
    <s v="-"/>
    <m/>
    <x v="8"/>
    <x v="0"/>
    <x v="0"/>
    <m/>
    <x v="0"/>
  </r>
  <r>
    <n v="214"/>
    <n v="10"/>
    <n v="12"/>
    <d v="2023-03-09T00:00:00"/>
    <s v="Home Depot"/>
    <x v="2"/>
    <s v="Home Improvement"/>
    <s v="80 Independence Way SE, Brewster, NY 10509"/>
    <s v="CRC Industries"/>
    <s v="CRC Duster"/>
    <x v="1"/>
    <s v="USA"/>
    <s v="CRC Industries Americas"/>
    <n v="6.58"/>
    <n v="6.58"/>
    <n v="0.82250000000000001"/>
    <n v="1"/>
    <x v="2"/>
    <x v="2"/>
    <x v="2"/>
    <m/>
    <x v="1"/>
  </r>
  <r>
    <n v="215"/>
    <n v="11"/>
    <n v="20"/>
    <d v="2023-03-09T00:00:00"/>
    <s v="Lowe's"/>
    <x v="2"/>
    <s v="Home Improvement"/>
    <s v="67 Eagle Rd, Danbury, CT 06810"/>
    <s v="RCA"/>
    <s v="RCA Compressed Gas Duster"/>
    <x v="1"/>
    <s v="USA"/>
    <s v="VOXX Accessories Corp."/>
    <n v="10.02"/>
    <n v="10.02"/>
    <n v="1.002"/>
    <n v="1"/>
    <x v="2"/>
    <x v="1"/>
    <x v="2"/>
    <m/>
    <x v="1"/>
  </r>
  <r>
    <n v="216"/>
    <n v="12"/>
    <n v="7"/>
    <d v="2023-03-09T00:00:00"/>
    <s v="Staples"/>
    <x v="2"/>
    <s v="Office Supply"/>
    <s v="122 Danbury Rd, New Milford, CT 06776"/>
    <s v="Falcon"/>
    <s v="Falcon Dust-Off"/>
    <x v="1"/>
    <s v="USA"/>
    <s v="Falcon Safety Products, Inc. "/>
    <n v="11.39"/>
    <n v="11.39"/>
    <n v="1.139"/>
    <n v="1"/>
    <x v="2"/>
    <x v="1"/>
    <x v="2"/>
    <m/>
    <x v="1"/>
  </r>
  <r>
    <n v="217"/>
    <n v="13"/>
    <n v="7"/>
    <d v="2023-03-09T00:00:00"/>
    <s v="Staples"/>
    <x v="2"/>
    <s v="Office Supply"/>
    <s v="122 Danbury Rd, New Milford, CT 06776"/>
    <s v="Staples"/>
    <s v="Staples Electronics Duster"/>
    <x v="1"/>
    <s v="USA"/>
    <s v="Staples the Office Superstore, LLC"/>
    <n v="7.49"/>
    <n v="7.49"/>
    <n v="0.749"/>
    <n v="1"/>
    <x v="2"/>
    <x v="1"/>
    <x v="2"/>
    <m/>
    <x v="1"/>
  </r>
  <r>
    <n v="218"/>
    <n v="14"/>
    <n v="7"/>
    <d v="2023-03-09T00:00:00"/>
    <s v="Staples"/>
    <x v="2"/>
    <s v="Office Supply"/>
    <s v="122 Danbury Rd, New Milford, CT 06776"/>
    <s v="Staples"/>
    <s v="Staples Electronics Duster"/>
    <x v="1"/>
    <s v="USA"/>
    <s v="Staples the Office Superstore, LLC"/>
    <n v="14.99"/>
    <n v="7.4950000000000001"/>
    <n v="0.74950000000000006"/>
    <n v="2"/>
    <x v="1"/>
    <x v="1"/>
    <x v="2"/>
    <m/>
    <x v="1"/>
  </r>
  <r>
    <n v="219"/>
    <n v="15"/>
    <n v="7"/>
    <d v="2023-03-09T00:00:00"/>
    <s v="Staples"/>
    <x v="2"/>
    <s v="Office Supply"/>
    <s v="122 Danbury Rd, New Milford, CT 06776"/>
    <s v="Staples"/>
    <s v="Staples Electronics Duster"/>
    <x v="1"/>
    <s v="USA"/>
    <s v="Staples the Office Superstore, LLC"/>
    <n v="29.49"/>
    <n v="7.3724999999999996"/>
    <n v="0.73724999999999996"/>
    <n v="4"/>
    <x v="5"/>
    <x v="1"/>
    <x v="2"/>
    <m/>
    <x v="1"/>
  </r>
  <r>
    <n v="220"/>
    <n v="16"/>
    <n v="7"/>
    <d v="2023-03-30T00:00:00"/>
    <s v="Staples"/>
    <x v="2"/>
    <s v="Office Supply"/>
    <s v="6800 Wisconsin Ave., Chevy Chase, MD 20815"/>
    <s v="Falcon"/>
    <s v="Falcon Dust-Off Gaming Gear Duster"/>
    <x v="1"/>
    <s v="USA"/>
    <s v="Falcon Safety Products, Inc. "/>
    <n v="19.989999999999998"/>
    <n v="19.989999999999998"/>
    <n v="1.9989999999999999"/>
    <n v="1"/>
    <x v="2"/>
    <x v="1"/>
    <x v="0"/>
    <m/>
    <x v="0"/>
  </r>
  <r>
    <n v="221"/>
    <n v="17"/>
    <n v="7"/>
    <d v="2023-03-30T00:00:00"/>
    <s v="Staples"/>
    <x v="2"/>
    <s v="Office Supply"/>
    <s v="6800 Wisconsin Ave., Chevy Chase, MD 20815"/>
    <s v="Staples"/>
    <s v="Staples Electronics Duster"/>
    <x v="1"/>
    <s v="USA"/>
    <s v="Staples the Office Superstore, LLC"/>
    <n v="12.99"/>
    <n v="12.99"/>
    <n v="1.2989999999999999"/>
    <n v="1"/>
    <x v="2"/>
    <x v="1"/>
    <x v="2"/>
    <m/>
    <x v="1"/>
  </r>
  <r>
    <n v="222"/>
    <n v="18"/>
    <n v="7"/>
    <d v="2023-03-30T00:00:00"/>
    <s v="Staples"/>
    <x v="2"/>
    <s v="Office Supply"/>
    <s v="6800 Wisconsin Ave., Chevy Chase, MD 20815"/>
    <s v="Staples"/>
    <s v="Staples Electronics Duster"/>
    <x v="1"/>
    <s v="USA"/>
    <s v="Staples the Office Superstore, LLC"/>
    <m/>
    <s v="-"/>
    <s v="-"/>
    <n v="2"/>
    <x v="1"/>
    <x v="1"/>
    <x v="2"/>
    <m/>
    <x v="1"/>
  </r>
  <r>
    <n v="223"/>
    <n v="19"/>
    <n v="14"/>
    <d v="2023-02-15T00:00:00"/>
    <s v="Target"/>
    <x v="2"/>
    <s v="Hypermarket"/>
    <s v="not specified (from client)"/>
    <s v="Norazza"/>
    <s v="Endust for Electronics: multi-purpose duster"/>
    <x v="1"/>
    <s v="USA"/>
    <s v="Norazza, Inc."/>
    <n v="12.99"/>
    <n v="6.4950000000000001"/>
    <n v="0.64949999999999997"/>
    <n v="2"/>
    <x v="1"/>
    <x v="1"/>
    <x v="2"/>
    <m/>
    <x v="1"/>
  </r>
  <r>
    <n v="224"/>
    <n v="20"/>
    <n v="14"/>
    <d v="2023-03-09T00:00:00"/>
    <s v="Target"/>
    <x v="2"/>
    <s v="Hypermarket"/>
    <s v="7 Stony Hill Rd, Bethel, CT 06801"/>
    <s v="Norazza"/>
    <s v="Endust for Electronics: multi-purpose duster"/>
    <x v="1"/>
    <s v="USA"/>
    <s v="Norazza, Inc."/>
    <n v="8.99"/>
    <n v="8.99"/>
    <n v="0.89900000000000002"/>
    <n v="1"/>
    <x v="2"/>
    <x v="1"/>
    <x v="2"/>
    <m/>
    <x v="1"/>
  </r>
  <r>
    <n v="225"/>
    <n v="21"/>
    <n v="14"/>
    <d v="2023-03-09T00:00:00"/>
    <s v="Target"/>
    <x v="2"/>
    <s v="Hypermarket"/>
    <s v="7 Stony Hill Rd, Bethel, CT 06801"/>
    <s v="Norazza"/>
    <s v="Endust for Electronics: multi-purpose duster"/>
    <x v="1"/>
    <s v="USA"/>
    <s v="Norazza, Inc."/>
    <n v="12.99"/>
    <n v="6.4950000000000001"/>
    <n v="0.64949999999999997"/>
    <n v="2"/>
    <x v="1"/>
    <x v="1"/>
    <x v="2"/>
    <m/>
    <x v="1"/>
  </r>
  <r>
    <n v="226"/>
    <n v="22"/>
    <n v="14"/>
    <d v="2023-03-30T00:00:00"/>
    <s v="Target"/>
    <x v="2"/>
    <s v="Hypermarket"/>
    <s v="6831 Wisconsin Ave., Bethesda, MD"/>
    <s v="Norazza"/>
    <s v="Endust for Electronics: multi-purpose duster"/>
    <x v="1"/>
    <s v="USA"/>
    <s v="Norazza, Inc."/>
    <n v="8.99"/>
    <n v="8.99"/>
    <n v="0.89900000000000002"/>
    <n v="1"/>
    <x v="2"/>
    <x v="1"/>
    <x v="2"/>
    <m/>
    <x v="1"/>
  </r>
  <r>
    <n v="227"/>
    <n v="23"/>
    <n v="14"/>
    <d v="2023-03-30T00:00:00"/>
    <s v="Target"/>
    <x v="2"/>
    <s v="Hypermarket"/>
    <s v="6831 Wisconsin Ave., Bethesda, MD"/>
    <s v="Norazza"/>
    <s v="Endust for Electronics: multi-purpose duster"/>
    <x v="1"/>
    <s v="USA"/>
    <s v="Norazza, Inc."/>
    <n v="12.99"/>
    <n v="6.4950000000000001"/>
    <n v="0.64949999999999997"/>
    <n v="2"/>
    <x v="1"/>
    <x v="1"/>
    <x v="2"/>
    <m/>
    <x v="1"/>
  </r>
  <r>
    <n v="228"/>
    <n v="24"/>
    <n v="30"/>
    <d v="2023-03-09T00:00:00"/>
    <s v="Walgreens"/>
    <x v="2"/>
    <s v="Drug"/>
    <s v="173 Danbury Rd, New Milford, CT 06776"/>
    <s v="Walgreens"/>
    <s v="Wexford Compressed Gas Duster"/>
    <x v="1"/>
    <s v="USA"/>
    <s v="Walgreen Co."/>
    <n v="11.49"/>
    <n v="11.49"/>
    <n v="1.149"/>
    <n v="1"/>
    <x v="2"/>
    <x v="1"/>
    <x v="2"/>
    <m/>
    <x v="1"/>
  </r>
  <r>
    <n v="229"/>
    <n v="25"/>
    <n v="3"/>
    <d v="2023-03-09T00:00:00"/>
    <s v="Walmart"/>
    <x v="2"/>
    <s v="Hypermarket"/>
    <s v="164 Danbury Rd, New Milford, CT 06776"/>
    <s v="Walmart"/>
    <s v="surf onn. Electronics Duster"/>
    <x v="1"/>
    <s v="USA"/>
    <s v="Walmart, Inc."/>
    <n v="7.88"/>
    <n v="7.88"/>
    <n v="0.78800000000000003"/>
    <n v="1"/>
    <x v="2"/>
    <x v="1"/>
    <x v="2"/>
    <m/>
    <x v="1"/>
  </r>
  <r>
    <n v="230"/>
    <n v="26"/>
    <n v="3"/>
    <d v="2023-03-09T00:00:00"/>
    <s v="Walmart"/>
    <x v="2"/>
    <s v="Hypermarket"/>
    <s v="164 Danbury Rd, New Milford, CT 06776"/>
    <s v="Walmart"/>
    <s v="surf onn. Electronics Duster"/>
    <x v="1"/>
    <s v="USA"/>
    <s v="Walmart, Inc."/>
    <n v="14.88"/>
    <n v="7.44"/>
    <n v="0.74399999999999999"/>
    <n v="2"/>
    <x v="1"/>
    <x v="1"/>
    <x v="2"/>
    <m/>
    <x v="1"/>
  </r>
  <r>
    <n v="231"/>
    <n v="27"/>
    <n v="3"/>
    <d v="2023-03-09T00:00:00"/>
    <s v="Walmart"/>
    <x v="2"/>
    <s v="Hypermarket"/>
    <s v="164 Danbury Rd, New Milford, CT 06776"/>
    <s v="Walmart"/>
    <s v="surf onn. Electronics Duster"/>
    <x v="1"/>
    <s v="USA"/>
    <s v="Walmart, Inc."/>
    <n v="21.88"/>
    <n v="5.47"/>
    <n v="0.54699999999999993"/>
    <n v="4"/>
    <x v="5"/>
    <x v="1"/>
    <x v="2"/>
    <m/>
    <x v="1"/>
  </r>
  <r>
    <n v="232"/>
    <n v="28"/>
    <n v="104"/>
    <d v="2023-04-11T00:00:00"/>
    <s v="Walmart"/>
    <x v="2"/>
    <s v="Hypermarket"/>
    <s v="3040 College Park Dr, The Woodlands, TX 77384"/>
    <s v="Walmart"/>
    <s v="surf onn. Electronics Duster"/>
    <x v="1"/>
    <s v="USA"/>
    <s v="Walmart, Inc."/>
    <n v="7.88"/>
    <n v="7.88"/>
    <n v="0.78800000000000003"/>
    <n v="1"/>
    <x v="2"/>
    <x v="1"/>
    <x v="2"/>
    <m/>
    <x v="1"/>
  </r>
  <r>
    <n v="233"/>
    <n v="29"/>
    <n v="104"/>
    <d v="2023-04-11T00:00:00"/>
    <s v="Walmart"/>
    <x v="2"/>
    <s v="Hypermarket"/>
    <s v="3040 College Park Dr, The Woodlands, TX 77384"/>
    <s v="Walmart"/>
    <s v="surf onn. Electronics Duster"/>
    <x v="1"/>
    <s v="USA"/>
    <s v="Walmart, Inc."/>
    <n v="14.88"/>
    <n v="7.44"/>
    <n v="0.74399999999999999"/>
    <n v="2"/>
    <x v="1"/>
    <x v="1"/>
    <x v="2"/>
    <m/>
    <x v="1"/>
  </r>
  <r>
    <n v="234"/>
    <n v="30"/>
    <n v="104"/>
    <d v="2023-04-11T00:00:00"/>
    <s v="Walmart"/>
    <x v="2"/>
    <s v="Hypermarket"/>
    <s v="3040 College Park Dr, The Woodlands, TX 77384"/>
    <s v="Walmart"/>
    <s v="surf onn. Electronics Duster"/>
    <x v="1"/>
    <s v="USA"/>
    <s v="Walmart, Inc."/>
    <n v="21.88"/>
    <n v="5.47"/>
    <n v="0.54699999999999993"/>
    <n v="4"/>
    <x v="5"/>
    <x v="1"/>
    <x v="2"/>
    <m/>
    <x v="1"/>
  </r>
  <r>
    <n v="235"/>
    <n v="31"/>
    <n v="105"/>
    <d v="2023-04-19T00:00:00"/>
    <s v="Lowe's"/>
    <x v="2"/>
    <s v="Home Improvement"/>
    <s v="10 Susie Wilson Rd., Essex Junction, VT 05452"/>
    <s v="CRC Industries"/>
    <s v="CRC Duster"/>
    <x v="1"/>
    <s v="USA"/>
    <s v="CRC Industries Americas"/>
    <n v="7.98"/>
    <n v="3.99"/>
    <n v="0.49875000000000003"/>
    <n v="2"/>
    <x v="1"/>
    <x v="2"/>
    <x v="0"/>
    <m/>
    <x v="0"/>
  </r>
  <r>
    <n v="236"/>
    <n v="32"/>
    <n v="105"/>
    <d v="2023-04-19T00:00:00"/>
    <s v="Lowe's"/>
    <x v="2"/>
    <s v="Home Improvement"/>
    <s v="10 Susie Wilson Rd., Essex Junction, VT 05452"/>
    <s v="Norazza"/>
    <s v="Endust for Electronics: multi-purpose duster"/>
    <x v="1"/>
    <s v="USA"/>
    <s v="Norazza, Inc."/>
    <n v="20.98"/>
    <n v="10.49"/>
    <n v="2.9971428571428573"/>
    <n v="2"/>
    <x v="1"/>
    <x v="3"/>
    <x v="0"/>
    <m/>
    <x v="1"/>
  </r>
  <r>
    <n v="237"/>
    <n v="33"/>
    <n v="105"/>
    <d v="2023-04-19T00:00:00"/>
    <s v="Lowe's"/>
    <x v="2"/>
    <s v="Home Improvement"/>
    <s v="10 Susie Wilson Rd., Essex Junction, VT 05452"/>
    <s v="Ideal Industries"/>
    <s v="Ideal Dust Remover (for Professional or Industrial Use Only)"/>
    <x v="1"/>
    <s v="USA"/>
    <s v="Ideal Industries, Inc."/>
    <n v="22.98"/>
    <n v="22.98"/>
    <n v="2.298"/>
    <n v="1"/>
    <x v="2"/>
    <x v="1"/>
    <x v="0"/>
    <m/>
    <x v="3"/>
  </r>
  <r>
    <n v="238"/>
    <n v="34"/>
    <n v="105"/>
    <d v="2023-04-19T00:00:00"/>
    <s v="Lowe's"/>
    <x v="2"/>
    <s v="Home Improvement"/>
    <s v="10 Susie Wilson Rd., Essex Junction, VT 05452"/>
    <s v="Max Pro"/>
    <s v="Blow Off Shop Duster"/>
    <x v="1"/>
    <s v="USA"/>
    <s v="AVW Inc, dba Max Pro"/>
    <n v="10.48"/>
    <n v="10.48"/>
    <n v="1.31"/>
    <n v="1"/>
    <x v="2"/>
    <x v="2"/>
    <x v="0"/>
    <m/>
    <x v="1"/>
  </r>
  <r>
    <n v="239"/>
    <n v="35"/>
    <n v="105"/>
    <d v="2023-04-19T00:00:00"/>
    <s v="Lowe's"/>
    <x v="2"/>
    <s v="Home Improvement"/>
    <s v="10 Susie Wilson Rd., Essex Junction, VT 05452"/>
    <s v="RCA"/>
    <s v="RCA Compressed Gas Duster"/>
    <x v="1"/>
    <s v="USA"/>
    <s v="VOXX Accessories Corp."/>
    <n v="10.02"/>
    <n v="10.02"/>
    <n v="1.002"/>
    <n v="1"/>
    <x v="2"/>
    <x v="1"/>
    <x v="2"/>
    <m/>
    <x v="1"/>
  </r>
  <r>
    <n v="240"/>
    <n v="36"/>
    <n v="106"/>
    <d v="2023-04-19T00:00:00"/>
    <s v="O'Reilly Auto Parts"/>
    <x v="2"/>
    <s v="Auto Parts"/>
    <s v="4 Joshua Way Rd, Essex, VT 05452"/>
    <s v="Max Pro"/>
    <s v="Blow Off Auto Duster"/>
    <x v="1"/>
    <s v="USA"/>
    <s v="AVW Inc, dba Max Pro"/>
    <n v="10.99"/>
    <n v="10.99"/>
    <n v="3.14"/>
    <n v="1"/>
    <x v="2"/>
    <x v="3"/>
    <x v="2"/>
    <m/>
    <x v="1"/>
  </r>
  <r>
    <n v="241"/>
    <n v="37"/>
    <n v="107"/>
    <d v="2023-05-01T00:00:00"/>
    <s v="Walgreens"/>
    <x v="2"/>
    <s v="Drug"/>
    <s v="2345 W 103rd St, Chicago, IL 60643"/>
    <s v="Walgreens"/>
    <s v="Wexford Compressed Gas Duster"/>
    <x v="1"/>
    <s v="USA"/>
    <s v="Walgreen Co."/>
    <n v="10.99"/>
    <n v="10.99"/>
    <n v="1.099"/>
    <n v="1"/>
    <x v="2"/>
    <x v="1"/>
    <x v="2"/>
    <m/>
    <x v="1"/>
  </r>
  <r>
    <n v="242"/>
    <n v="1"/>
    <m/>
    <d v="2023-02-24T00:00:00"/>
    <s v="Falcon Safety Products, Inc. "/>
    <x v="3"/>
    <s v="Manufacturer (consumer products)"/>
    <s v="Branchburg, NJ"/>
    <s v="Falcon"/>
    <s v="Dust-off 3.5 oz. Disposable Duster"/>
    <x v="1"/>
    <s v="USA"/>
    <s v="Falcon Safety Products, Inc. "/>
    <m/>
    <n v="9.99"/>
    <n v="2.8542857142857145"/>
    <m/>
    <x v="0"/>
    <x v="3"/>
    <x v="2"/>
    <n v="0"/>
    <x v="1"/>
  </r>
  <r>
    <n v="243"/>
    <n v="2"/>
    <m/>
    <d v="2023-02-24T00:00:00"/>
    <s v="Falcon Safety Products, Inc. "/>
    <x v="3"/>
    <s v="Manufacturer (consumer products)"/>
    <s v="Branchburg, NJ"/>
    <s v="Falcon"/>
    <s v="Dust-off 7 oz. Disposable Duster"/>
    <x v="1"/>
    <s v="USA"/>
    <s v="Falcon Safety Products, Inc. "/>
    <m/>
    <n v="14.99"/>
    <n v="2.1414285714285715"/>
    <m/>
    <x v="0"/>
    <x v="7"/>
    <x v="2"/>
    <n v="0"/>
    <x v="1"/>
  </r>
  <r>
    <n v="244"/>
    <n v="3"/>
    <m/>
    <d v="2023-02-24T00:00:00"/>
    <s v="Falcon Safety Products, Inc. "/>
    <x v="3"/>
    <s v="Manufacturer (consumer products)"/>
    <s v="Branchburg, NJ"/>
    <s v="Falcon"/>
    <s v="Dust-off 10 oz. Disposable Duster"/>
    <x v="1"/>
    <s v="USA"/>
    <s v="Falcon Safety Products, Inc. "/>
    <m/>
    <n v="18.989999999999998"/>
    <n v="1.8989999999999998"/>
    <m/>
    <x v="0"/>
    <x v="1"/>
    <x v="2"/>
    <n v="0"/>
    <x v="1"/>
  </r>
  <r>
    <n v="245"/>
    <n v="4"/>
    <m/>
    <d v="2023-02-24T00:00:00"/>
    <s v="Falcon Safety Products, Inc. "/>
    <x v="3"/>
    <s v="Manufacturer (consumer products)"/>
    <s v="Branchburg, NJ"/>
    <s v="Falcon"/>
    <s v="Dust-off 17 oz. Disposable Duster"/>
    <x v="1"/>
    <s v="USA"/>
    <s v="Falcon Safety Products, Inc. "/>
    <m/>
    <n v="31.99"/>
    <n v="1.8817647058823528"/>
    <m/>
    <x v="0"/>
    <x v="8"/>
    <x v="2"/>
    <n v="0"/>
    <x v="1"/>
  </r>
  <r>
    <n v="246"/>
    <n v="5"/>
    <m/>
    <d v="2023-02-24T00:00:00"/>
    <s v="Falcon Safety Products, Inc. "/>
    <x v="3"/>
    <s v="Manufacturer (consumer products)"/>
    <s v="Branchburg, NJ"/>
    <s v="Falcon"/>
    <s v="Dust-off 10 oz. Non-Flammable Disposable Duster"/>
    <x v="1"/>
    <s v="USA"/>
    <s v="Falcon Safety Products, Inc. "/>
    <m/>
    <n v="38.49"/>
    <n v="3.8490000000000002"/>
    <m/>
    <x v="0"/>
    <x v="1"/>
    <x v="2"/>
    <n v="0"/>
    <x v="2"/>
  </r>
  <r>
    <n v="247"/>
    <n v="6"/>
    <m/>
    <d v="2023-02-24T00:00:00"/>
    <s v="Falcon Safety Products, Inc. "/>
    <x v="3"/>
    <s v="Manufacturer (consumer products)"/>
    <s v="Branchburg, NJ"/>
    <s v="Falcon"/>
    <s v="Dust-off 3.5 oz. Non-Flammable Disposable Duster"/>
    <x v="1"/>
    <s v="USA"/>
    <s v="Falcon Safety Products, Inc. "/>
    <m/>
    <n v="19.989999999999998"/>
    <n v="5.7114285714285709"/>
    <m/>
    <x v="0"/>
    <x v="3"/>
    <x v="2"/>
    <n v="0"/>
    <x v="2"/>
  </r>
  <r>
    <n v="248"/>
    <n v="7"/>
    <m/>
    <d v="2023-02-24T00:00:00"/>
    <s v="Falcon Safety Products, Inc. "/>
    <x v="3"/>
    <s v="Manufacturer (consumer products)"/>
    <s v="Branchburg, NJ"/>
    <s v="Falcon"/>
    <s v="Dust-off 5 oz. ECO:6 duster"/>
    <x v="1"/>
    <s v="USA"/>
    <s v="Falcon Safety Products, Inc. "/>
    <m/>
    <n v="32.99"/>
    <n v="6.5980000000000008"/>
    <m/>
    <x v="0"/>
    <x v="10"/>
    <x v="2"/>
    <n v="0"/>
    <x v="3"/>
  </r>
  <r>
    <n v="249"/>
    <n v="8"/>
    <m/>
    <d v="2023-02-24T00:00:00"/>
    <s v="Falcon Safety Products, Inc. "/>
    <x v="3"/>
    <s v="Manufacturer (consumer products)"/>
    <s v="Branchburg, NJ"/>
    <s v="Falcon"/>
    <s v="Dust-off 10 oz. Plus Duster w/ 360° Vector Valve"/>
    <x v="1"/>
    <s v="USA"/>
    <s v="Falcon Safety Products, Inc. "/>
    <m/>
    <n v="59.99"/>
    <n v="5.9990000000000006"/>
    <m/>
    <x v="0"/>
    <x v="1"/>
    <x v="2"/>
    <n v="0"/>
    <x v="1"/>
  </r>
  <r>
    <n v="250"/>
    <n v="9"/>
    <m/>
    <d v="2023-02-24T00:00:00"/>
    <s v="Falcon Safety Products, Inc. "/>
    <x v="3"/>
    <s v="Manufacturer (consumer products)"/>
    <s v="Branchburg, NJ"/>
    <s v="Falcon"/>
    <s v="Dust-off 10 oz. Plus Replacement Canister"/>
    <x v="1"/>
    <s v="USA"/>
    <s v="Falcon Safety Products, Inc. "/>
    <m/>
    <n v="21.99"/>
    <n v="2.1989999999999998"/>
    <m/>
    <x v="0"/>
    <x v="1"/>
    <x v="2"/>
    <n v="0"/>
    <x v="1"/>
  </r>
  <r>
    <n v="251"/>
    <n v="10"/>
    <m/>
    <d v="2023-02-24T00:00:00"/>
    <s v="Falcon Safety Products, Inc. "/>
    <x v="3"/>
    <s v="Manufacturer (consumer products)"/>
    <s v="Branchburg, NJ"/>
    <s v="Falcon"/>
    <s v="Dust-off 8 oz. Non-Flammable Plus Duster w/ 360° Vector Valve"/>
    <x v="1"/>
    <s v="USA"/>
    <s v="Falcon Safety Products, Inc. "/>
    <m/>
    <n v="89.99"/>
    <n v="11.248749999999999"/>
    <m/>
    <x v="0"/>
    <x v="2"/>
    <x v="2"/>
    <n v="0"/>
    <x v="2"/>
  </r>
  <r>
    <n v="252"/>
    <n v="11"/>
    <m/>
    <d v="2023-02-24T00:00:00"/>
    <s v="Falcon Safety Products, Inc. "/>
    <x v="3"/>
    <s v="Manufacturer (consumer products)"/>
    <s v="Branchburg, NJ"/>
    <s v="Falcon"/>
    <s v="Dust-off 10 oz. Classic Duster with Chrome Valve"/>
    <x v="1"/>
    <s v="USA"/>
    <s v="Falcon Safety Products, Inc. "/>
    <m/>
    <n v="59.99"/>
    <n v="5.9990000000000006"/>
    <m/>
    <x v="0"/>
    <x v="1"/>
    <x v="2"/>
    <n v="0"/>
    <x v="1"/>
  </r>
  <r>
    <n v="253"/>
    <n v="12"/>
    <m/>
    <d v="2023-02-24T00:00:00"/>
    <s v="Falcon Safety Products, Inc. "/>
    <x v="3"/>
    <s v="Manufacturer (consumer products)"/>
    <s v="Branchburg, NJ"/>
    <s v="Falcon"/>
    <s v="Dust-off 8 oz. Non-Flammable Plus Replacement Canister"/>
    <x v="1"/>
    <s v="USA"/>
    <s v="Falcon Safety Products, Inc. "/>
    <m/>
    <n v="39.99"/>
    <n v="4.9987500000000002"/>
    <m/>
    <x v="0"/>
    <x v="2"/>
    <x v="2"/>
    <n v="0"/>
    <x v="2"/>
  </r>
  <r>
    <n v="254"/>
    <n v="13"/>
    <m/>
    <d v="2023-02-24T00:00:00"/>
    <s v="Falcon Safety Products, Inc. "/>
    <x v="3"/>
    <s v="Manufacturer (consumer products)"/>
    <s v="Branchburg, NJ"/>
    <s v="Falcon"/>
    <s v="Dust-off 10 oz. Classic Replacement Canister"/>
    <x v="1"/>
    <s v="USA"/>
    <s v="Falcon Safety Products, Inc. "/>
    <m/>
    <n v="21.99"/>
    <n v="2.1989999999999998"/>
    <m/>
    <x v="0"/>
    <x v="1"/>
    <x v="2"/>
    <n v="0"/>
    <x v="1"/>
  </r>
  <r>
    <n v="255"/>
    <n v="14"/>
    <m/>
    <d v="2023-02-24T00:00:00"/>
    <s v="Norazza, Inc."/>
    <x v="3"/>
    <s v="Manufacturer (consumer products)"/>
    <s v="Buffalo, NY"/>
    <s v="Norazza"/>
    <s v="Endust 10 oz. Non-Flammable Duster w/ Bitterant"/>
    <x v="1"/>
    <s v="USA"/>
    <s v="Norazza, Inc."/>
    <m/>
    <m/>
    <s v=""/>
    <m/>
    <x v="0"/>
    <x v="1"/>
    <x v="2"/>
    <n v="0"/>
    <x v="4"/>
  </r>
  <r>
    <n v="256"/>
    <n v="15"/>
    <m/>
    <d v="2023-02-24T00:00:00"/>
    <s v="Norazza, Inc."/>
    <x v="3"/>
    <s v="Manufacturer (consumer products)"/>
    <s v="Buffalo, NY"/>
    <s v="Norazza"/>
    <s v="Endust 10 oz. Duster w/ Bitterant – Twin Pack"/>
    <x v="1"/>
    <s v="USA"/>
    <s v="Norazza, Inc."/>
    <m/>
    <m/>
    <s v=""/>
    <m/>
    <x v="0"/>
    <x v="1"/>
    <x v="2"/>
    <n v="0"/>
    <x v="1"/>
  </r>
  <r>
    <n v="257"/>
    <n v="16"/>
    <m/>
    <d v="2023-02-24T00:00:00"/>
    <s v="Norazza, Inc."/>
    <x v="3"/>
    <s v="Manufacturer (consumer products)"/>
    <s v="Buffalo, NY"/>
    <s v="Norazza"/>
    <s v="Endust 10 oz. Non-Flammable Duster w/ Bitterant"/>
    <x v="1"/>
    <s v="USA"/>
    <s v="Norazza, Inc."/>
    <m/>
    <m/>
    <s v=""/>
    <m/>
    <x v="0"/>
    <x v="1"/>
    <x v="2"/>
    <n v="0"/>
    <x v="4"/>
  </r>
  <r>
    <n v="258"/>
    <n v="17"/>
    <m/>
    <d v="2023-02-24T00:00:00"/>
    <s v="Norazza, Inc."/>
    <x v="3"/>
    <s v="Manufacturer (consumer products)"/>
    <s v="Buffalo, NY"/>
    <s v="Norazza"/>
    <s v="Endust 10 oz. Non-Flammable Duster w/ Bitterant Twin Pack"/>
    <x v="1"/>
    <s v="USA"/>
    <s v="Norazza, Inc."/>
    <m/>
    <m/>
    <s v=""/>
    <m/>
    <x v="0"/>
    <x v="1"/>
    <x v="2"/>
    <n v="0"/>
    <x v="4"/>
  </r>
  <r>
    <n v="259"/>
    <n v="18"/>
    <m/>
    <d v="2023-02-24T00:00:00"/>
    <s v="Norazza, Inc."/>
    <x v="3"/>
    <s v="Manufacturer (consumer products)"/>
    <s v="Buffalo, NY"/>
    <s v="Norazza"/>
    <s v="Endust 3.5 oz. Non-Flammable Duster w/ Bitterant Twin Pack"/>
    <x v="1"/>
    <s v="USA"/>
    <s v="Norazza, Inc."/>
    <m/>
    <m/>
    <s v=""/>
    <m/>
    <x v="0"/>
    <x v="3"/>
    <x v="2"/>
    <n v="0"/>
    <x v="4"/>
  </r>
  <r>
    <n v="260"/>
    <n v="19"/>
    <m/>
    <d v="2023-03-01T00:00:00"/>
    <s v="AVW Inc, dba Max Pro"/>
    <x v="3"/>
    <s v="Manufacturer (consumer products)"/>
    <s v="Ft. Lauderdale, FL"/>
    <s v="Max Pro"/>
    <s v="Blow Off® Air Duster 10oz"/>
    <x v="1"/>
    <s v="USA"/>
    <s v="AVW Inc, dba Max Pro"/>
    <m/>
    <m/>
    <s v=""/>
    <m/>
    <x v="0"/>
    <x v="1"/>
    <x v="2"/>
    <n v="1"/>
    <x v="1"/>
  </r>
  <r>
    <n v="261"/>
    <n v="20"/>
    <m/>
    <d v="2023-03-01T00:00:00"/>
    <s v="AVW Inc, dba Max Pro"/>
    <x v="3"/>
    <s v="Manufacturer (consumer products)"/>
    <s v="Ft. Lauderdale, FL"/>
    <s v="Max Pro"/>
    <s v="Blow Off® - Air Duster 2 Pack"/>
    <x v="1"/>
    <s v="USA"/>
    <s v="AVW Inc, dba Max Pro"/>
    <m/>
    <m/>
    <s v=""/>
    <m/>
    <x v="0"/>
    <x v="1"/>
    <x v="2"/>
    <n v="1"/>
    <x v="1"/>
  </r>
  <r>
    <n v="262"/>
    <n v="21"/>
    <m/>
    <d v="2023-03-01T00:00:00"/>
    <s v="AVW Inc, dba Max Pro"/>
    <x v="3"/>
    <s v="Manufacturer (consumer products)"/>
    <s v="Ft. Lauderdale, FL"/>
    <s v="Max Pro"/>
    <s v="Blow Off® - Auto Duster"/>
    <x v="1"/>
    <s v="USA"/>
    <s v="AVW Inc, dba Max Pro"/>
    <m/>
    <m/>
    <s v=""/>
    <m/>
    <x v="0"/>
    <x v="3"/>
    <x v="2"/>
    <n v="1"/>
    <x v="1"/>
  </r>
  <r>
    <n v="263"/>
    <n v="22"/>
    <m/>
    <d v="2023-03-01T00:00:00"/>
    <s v="AVW Inc, dba Max Pro"/>
    <x v="3"/>
    <s v="Manufacturer (consumer products)"/>
    <s v="Ft. Lauderdale, FL"/>
    <s v="Max Pro"/>
    <s v="Blow Off® Air Duster Non-Flammable 8 oz"/>
    <x v="1"/>
    <s v="USA"/>
    <s v="AVW Inc, dba Max Pro"/>
    <m/>
    <m/>
    <s v=""/>
    <m/>
    <x v="0"/>
    <x v="2"/>
    <x v="2"/>
    <n v="1"/>
    <x v="1"/>
  </r>
  <r>
    <n v="264"/>
    <n v="23"/>
    <m/>
    <d v="2023-03-01T00:00:00"/>
    <s v="AVW Inc, dba Max Pro"/>
    <x v="3"/>
    <s v="Manufacturer (consumer products)"/>
    <s v="Ft. Lauderdale, FL"/>
    <s v="Max Pro"/>
    <s v="Blow Off® Air Duster, Defined as Non-Flammable 10oz"/>
    <x v="1"/>
    <s v="USA"/>
    <s v="AVW Inc, dba Max Pro"/>
    <m/>
    <m/>
    <s v=""/>
    <m/>
    <x v="0"/>
    <x v="1"/>
    <x v="2"/>
    <n v="1"/>
    <x v="1"/>
  </r>
  <r>
    <n v="265"/>
    <n v="24"/>
    <m/>
    <d v="2023-03-01T00:00:00"/>
    <s v="AVW Inc, dba Max Pro"/>
    <x v="3"/>
    <s v="Manufacturer (consumer products)"/>
    <s v="Ft. Lauderdale, FL"/>
    <s v="Max Pro"/>
    <s v="Blow Off® Air Duster Non-Flammable 10 oz. "/>
    <x v="1"/>
    <s v="USA"/>
    <s v="AVW Inc, dba Max Pro"/>
    <m/>
    <m/>
    <s v=""/>
    <m/>
    <x v="0"/>
    <x v="1"/>
    <x v="2"/>
    <n v="1"/>
    <x v="1"/>
  </r>
  <r>
    <n v="266"/>
    <n v="25"/>
    <m/>
    <d v="2023-03-01T00:00:00"/>
    <s v="AVW Inc, dba Max Pro"/>
    <x v="3"/>
    <s v="Manufacturer (consumer products)"/>
    <s v="Ft. Lauderdale, FL"/>
    <s v="Max Pro"/>
    <s v="Blow Off® Air Duster 10oz"/>
    <x v="1"/>
    <s v="USA"/>
    <s v="AVW Inc, dba Max Pro"/>
    <m/>
    <m/>
    <s v=""/>
    <m/>
    <x v="0"/>
    <x v="1"/>
    <x v="2"/>
    <n v="1"/>
    <x v="1"/>
  </r>
  <r>
    <n v="267"/>
    <n v="26"/>
    <m/>
    <d v="2023-05-03T00:00:00"/>
    <s v="AVW Inc, dba Max Pro"/>
    <x v="3"/>
    <s v="Manufacturer (consumer products)"/>
    <s v="Ft. Lauderdale, FL"/>
    <s v="Max Pro"/>
    <s v="Winchester® - Gun Duster"/>
    <x v="1"/>
    <s v="USA"/>
    <s v="AVW Inc, dba Max Pro"/>
    <m/>
    <m/>
    <s v=""/>
    <m/>
    <x v="0"/>
    <x v="1"/>
    <x v="2"/>
    <n v="0"/>
    <x v="1"/>
  </r>
  <r>
    <n v="268"/>
    <n v="27"/>
    <m/>
    <d v="2023-03-01T00:00:00"/>
    <s v="ITW Contamination Control Electronics"/>
    <x v="3"/>
    <s v="Manufacturer (Electronic MRO supplies)"/>
    <s v="Kennesaw, GA"/>
    <s v="ITW"/>
    <s v="Chemtronics 152a Blast - Air Duster (ES1029)"/>
    <x v="2"/>
    <s v="USA"/>
    <s v="ITW Contamination Control Electronics"/>
    <m/>
    <n v="11.31"/>
    <n v="1.131"/>
    <m/>
    <x v="0"/>
    <x v="1"/>
    <x v="2"/>
    <n v="1"/>
    <x v="1"/>
  </r>
  <r>
    <n v="269"/>
    <n v="28"/>
    <m/>
    <d v="2023-03-01T00:00:00"/>
    <s v="ITW Contamination Control Electronics"/>
    <x v="3"/>
    <s v="Manufacturer (Electronic MRO supplies)"/>
    <s v="Kennesaw, GA"/>
    <s v="ITW"/>
    <s v="Chemtronics Duster (ES1017)"/>
    <x v="2"/>
    <s v="USA"/>
    <s v="ITW Contamination Control Electronics"/>
    <m/>
    <n v="15.590000000000002"/>
    <n v="1.5590000000000002"/>
    <m/>
    <x v="0"/>
    <x v="1"/>
    <x v="2"/>
    <n v="1"/>
    <x v="4"/>
  </r>
  <r>
    <n v="270"/>
    <n v="29"/>
    <m/>
    <d v="2023-03-01T00:00:00"/>
    <s v="ITW Contamination Control Electronics"/>
    <x v="3"/>
    <s v="Manufacturer (Electronic MRO supplies)"/>
    <s v="Kennesaw, GA"/>
    <s v="ITW"/>
    <s v="Chemtronics Duster (ES1617)"/>
    <x v="2"/>
    <s v="USA"/>
    <s v="ITW Contamination Control Electronics"/>
    <m/>
    <n v="18"/>
    <n v="1.5"/>
    <m/>
    <x v="0"/>
    <x v="4"/>
    <x v="2"/>
    <n v="1"/>
    <x v="4"/>
  </r>
  <r>
    <n v="271"/>
    <n v="30"/>
    <m/>
    <d v="2023-03-01T00:00:00"/>
    <s v="ITW Contamination Control Electronics"/>
    <x v="3"/>
    <s v="Manufacturer (Electronic MRO supplies)"/>
    <s v="Kennesaw, GA"/>
    <s v="ITW"/>
    <s v="Chemtronics Typhoon Blast 70 Duster (ES1025)"/>
    <x v="2"/>
    <s v="USA"/>
    <s v="ITW Contamination Control Electronics"/>
    <m/>
    <n v="22.819999999999997"/>
    <n v="2.2819999999999996"/>
    <m/>
    <x v="0"/>
    <x v="1"/>
    <x v="2"/>
    <n v="1"/>
    <x v="3"/>
  </r>
  <r>
    <n v="272"/>
    <n v="31"/>
    <m/>
    <d v="2023-03-01T00:00:00"/>
    <s v="ITW Contamination Control Electronics"/>
    <x v="3"/>
    <s v="Manufacturer (Electronic MRO supplies)"/>
    <s v="Kennesaw, GA"/>
    <s v="ITW"/>
    <s v="Chemtronics Ultrajet® compressed gas duster (ES1020)"/>
    <x v="2"/>
    <s v="USA"/>
    <s v="ITW Contamination Control Electronics"/>
    <m/>
    <n v="22.37"/>
    <n v="2.2370000000000001"/>
    <m/>
    <x v="0"/>
    <x v="1"/>
    <x v="2"/>
    <n v="1"/>
    <x v="2"/>
  </r>
  <r>
    <n v="273"/>
    <n v="32"/>
    <m/>
    <d v="2023-03-01T00:00:00"/>
    <s v="ITW Contamination Control Electronics"/>
    <x v="3"/>
    <s v="Manufacturer (Electronic MRO supplies)"/>
    <s v="Kennesaw, GA"/>
    <s v="ITW"/>
    <s v="Chemtronics Ultrajet® 70  (ES1015)"/>
    <x v="2"/>
    <s v="USA"/>
    <s v="ITW Contamination Control Electronics"/>
    <m/>
    <n v="16.760000000000002"/>
    <n v="1.6760000000000002"/>
    <m/>
    <x v="0"/>
    <x v="1"/>
    <x v="2"/>
    <n v="1"/>
    <x v="2"/>
  </r>
  <r>
    <n v="274"/>
    <n v="33"/>
    <m/>
    <d v="2023-03-01T00:00:00"/>
    <s v="ITW Contamination Control Electronics"/>
    <x v="3"/>
    <s v="Manufacturer (Electronic MRO supplies)"/>
    <s v="Kennesaw, GA"/>
    <s v="ITW"/>
    <s v="Chemtronics Ultrajet® All-Way Duster (ES1620)"/>
    <x v="2"/>
    <s v="USA"/>
    <s v="ITW Contamination Control Electronics"/>
    <m/>
    <n v="19.07"/>
    <n v="2.38375"/>
    <m/>
    <x v="0"/>
    <x v="2"/>
    <x v="2"/>
    <n v="1"/>
    <x v="2"/>
  </r>
  <r>
    <n v="275"/>
    <n v="34"/>
    <m/>
    <d v="2023-03-01T00:00:00"/>
    <s v="ITW Contamination Control Electronics"/>
    <x v="3"/>
    <s v="Manufacturer (Electronic MRO supplies)"/>
    <s v="Kennesaw, GA"/>
    <s v="ITW"/>
    <s v="Chemtronics Ultrajet Duster System (ES1020K)"/>
    <x v="2"/>
    <s v="USA"/>
    <s v="ITW Contamination Control Electronics"/>
    <m/>
    <n v="54.419999999999995"/>
    <n v="5.4419999999999993"/>
    <m/>
    <x v="0"/>
    <x v="1"/>
    <x v="2"/>
    <n v="1"/>
    <x v="2"/>
  </r>
  <r>
    <n v="276"/>
    <n v="35"/>
    <m/>
    <d v="2023-03-01T00:00:00"/>
    <s v="ITW Contamination Control Electronics"/>
    <x v="3"/>
    <s v="Manufacturer (Electronic MRO supplies)"/>
    <s v="Kennesaw, GA"/>
    <s v="ITW"/>
    <s v="Chemtronics Ultrajet Duster System Refil (ES1020R)"/>
    <x v="2"/>
    <s v="USA"/>
    <s v="ITW Contamination Control Electronics"/>
    <m/>
    <n v="19.96"/>
    <n v="1.996"/>
    <m/>
    <x v="0"/>
    <x v="1"/>
    <x v="2"/>
    <n v="1"/>
    <x v="2"/>
  </r>
  <r>
    <n v="277"/>
    <n v="36"/>
    <m/>
    <d v="2023-03-01T00:00:00"/>
    <s v="ITW Contamination Control Electronics"/>
    <x v="3"/>
    <s v="Manufacturer (MRO supplier)"/>
    <s v="Kennesaw, GA"/>
    <s v="ITW"/>
    <s v="Techspray Duster (1671-10S)"/>
    <x v="2"/>
    <s v="USA"/>
    <s v="ITW Contamination Control Electronics"/>
    <m/>
    <n v="15.6875"/>
    <n v="1.5687500000000001"/>
    <m/>
    <x v="0"/>
    <x v="1"/>
    <x v="2"/>
    <n v="1"/>
    <x v="2"/>
  </r>
  <r>
    <n v="278"/>
    <n v="37"/>
    <m/>
    <d v="2023-03-01T00:00:00"/>
    <s v="ITW Contamination Control Electronics"/>
    <x v="3"/>
    <s v="Manufacturer (MRO supplier)"/>
    <s v="Kennesaw, GA"/>
    <s v="ITW"/>
    <s v="Techspray Duster (1671-15S)"/>
    <x v="2"/>
    <s v="USA"/>
    <s v="ITW Contamination Control Electronics"/>
    <m/>
    <n v="23.212500000000002"/>
    <n v="1.5475000000000001"/>
    <m/>
    <x v="0"/>
    <x v="5"/>
    <x v="2"/>
    <n v="1"/>
    <x v="2"/>
  </r>
  <r>
    <n v="279"/>
    <n v="38"/>
    <m/>
    <d v="2023-03-01T00:00:00"/>
    <s v="ITW Contamination Control Electronics"/>
    <x v="3"/>
    <s v="Manufacturer (MRO supplier)"/>
    <s v="Kennesaw, GA"/>
    <s v="ITW"/>
    <s v="Techspray Renew-Duster (1580-10S)"/>
    <x v="2"/>
    <s v="USA"/>
    <s v="ITW Contamination Control Electronics"/>
    <m/>
    <n v="22.41"/>
    <n v="2.2410000000000001"/>
    <m/>
    <x v="0"/>
    <x v="1"/>
    <x v="2"/>
    <n v="1"/>
    <x v="3"/>
  </r>
  <r>
    <n v="280"/>
    <n v="39"/>
    <m/>
    <d v="2023-03-01T00:00:00"/>
    <s v="ITW Contamination Control Electronics"/>
    <x v="3"/>
    <s v="Manufacturer (MRO supplier)"/>
    <s v="Kennesaw, GA"/>
    <s v="ITW"/>
    <s v="Techspray Economy Duster Economical HFC­152a (1673-10S)"/>
    <x v="2"/>
    <s v="USA"/>
    <s v="ITW Contamination Control Electronics"/>
    <m/>
    <n v="8.4500000000000011"/>
    <n v="0.84500000000000008"/>
    <m/>
    <x v="0"/>
    <x v="1"/>
    <x v="2"/>
    <n v="1"/>
    <x v="1"/>
  </r>
  <r>
    <n v="281"/>
    <n v="40"/>
    <m/>
    <d v="2023-03-01T00:00:00"/>
    <s v="ITW Contamination Control Electronics"/>
    <x v="3"/>
    <s v="Manufacturer (MRO supplier)"/>
    <s v="Kennesaw, GA"/>
    <s v="ITW"/>
    <s v="Techspray Vortex Duster (1697-8S)"/>
    <x v="2"/>
    <s v="USA"/>
    <s v="ITW Contamination Control Electronics"/>
    <m/>
    <n v="18.38"/>
    <n v="2.2974999999999999"/>
    <m/>
    <x v="0"/>
    <x v="2"/>
    <x v="2"/>
    <n v="1"/>
    <x v="2"/>
  </r>
  <r>
    <n v="282"/>
    <n v="41"/>
    <m/>
    <d v="2023-03-01T00:00:00"/>
    <s v="ITW Contamination Control Electronics"/>
    <x v="3"/>
    <s v="Manufacturer (MRO supplier)"/>
    <s v="Kennesaw, GA"/>
    <s v="ITW"/>
    <s v="Techspray Vortex Duster (1697-10S)"/>
    <x v="2"/>
    <s v="USA"/>
    <s v="ITW Contamination Control Electronics"/>
    <m/>
    <n v="19.84"/>
    <n v="1.984"/>
    <m/>
    <x v="0"/>
    <x v="1"/>
    <x v="2"/>
    <n v="1"/>
    <x v="2"/>
  </r>
  <r>
    <n v="283"/>
    <n v="42"/>
    <m/>
    <d v="2023-03-02T00:00:00"/>
    <s v="CRC Industries Americas"/>
    <x v="3"/>
    <s v="Manufacturer (MRO supplier)"/>
    <s v="Horsham, PA"/>
    <s v="CRC Industries"/>
    <s v="CRC® DUSTER™ AEROSOL DUST REMOVAL SYSTEM, 8 WT OZ"/>
    <x v="2"/>
    <s v="USA"/>
    <s v="CRC Industries Americas"/>
    <m/>
    <m/>
    <s v=""/>
    <m/>
    <x v="0"/>
    <x v="2"/>
    <x v="2"/>
    <n v="0"/>
    <x v="2"/>
  </r>
  <r>
    <n v="284"/>
    <n v="43"/>
    <m/>
    <d v="2023-03-02T00:00:00"/>
    <s v="CRC Industries Americas"/>
    <x v="3"/>
    <s v="Manufacturer (MRO supplier)"/>
    <s v="Horsham, PA"/>
    <s v="CRC Industries"/>
    <s v="CRC® FREEZE SPRAY, 10 WT OZ"/>
    <x v="2"/>
    <s v="USA"/>
    <s v="CRC Industries Americas"/>
    <m/>
    <m/>
    <s v=""/>
    <m/>
    <x v="0"/>
    <x v="1"/>
    <x v="2"/>
    <n v="0"/>
    <x v="2"/>
  </r>
  <r>
    <n v="285"/>
    <n v="44"/>
    <m/>
    <d v="2023-03-02T00:00:00"/>
    <s v="PerfectData Corp."/>
    <x v="3"/>
    <s v="Manufacturer (consumer products)"/>
    <s v="Simi Valley, CA"/>
    <s v="PerfectData Corp."/>
    <s v="EcoDuster™"/>
    <x v="1"/>
    <m/>
    <s v="PerfectData Corp."/>
    <m/>
    <m/>
    <s v=""/>
    <m/>
    <x v="0"/>
    <x v="3"/>
    <x v="2"/>
    <n v="1"/>
    <x v="2"/>
  </r>
  <r>
    <n v="286"/>
    <n v="45"/>
    <m/>
    <d v="2023-03-02T00:00:00"/>
    <s v="PerfectData Corp."/>
    <x v="3"/>
    <s v="Manufacturer (consumer products)"/>
    <s v="Simi Valley, CA"/>
    <s v="PerfectData Corp."/>
    <s v="EcoDuster™"/>
    <x v="1"/>
    <m/>
    <s v="PerfectData Corp."/>
    <m/>
    <m/>
    <s v=""/>
    <m/>
    <x v="0"/>
    <x v="2"/>
    <x v="2"/>
    <n v="1"/>
    <x v="2"/>
  </r>
  <r>
    <n v="287"/>
    <n v="46"/>
    <m/>
    <d v="2023-03-02T00:00:00"/>
    <s v="PerfectData Corp."/>
    <x v="3"/>
    <s v="Manufacturer (consumer products)"/>
    <s v="Simi Valley, CA"/>
    <s v="PerfectData Corp."/>
    <s v="EcoDuster™"/>
    <x v="1"/>
    <m/>
    <s v="PerfectData Corp."/>
    <m/>
    <n v="17.29"/>
    <n v="1.7289999999999999"/>
    <m/>
    <x v="0"/>
    <x v="1"/>
    <x v="2"/>
    <n v="1"/>
    <x v="2"/>
  </r>
  <r>
    <n v="288"/>
    <n v="47"/>
    <m/>
    <d v="2023-03-02T00:00:00"/>
    <s v="PerfectData Corp."/>
    <x v="3"/>
    <s v="Manufacturer (consumer products)"/>
    <s v="Simi Valley, CA"/>
    <s v="PerfectData Corp."/>
    <s v="EcoDuster™ 2-Pack"/>
    <x v="1"/>
    <m/>
    <s v="PerfectData Corp."/>
    <m/>
    <m/>
    <s v=""/>
    <m/>
    <x v="0"/>
    <x v="1"/>
    <x v="2"/>
    <n v="1"/>
    <x v="2"/>
  </r>
  <r>
    <n v="289"/>
    <n v="48"/>
    <m/>
    <d v="2023-03-02T00:00:00"/>
    <s v="PerfectData Corp."/>
    <x v="3"/>
    <s v="Manufacturer (consumer products)"/>
    <s v="Simi Valley, CA"/>
    <s v="PerfectData Corp."/>
    <s v="EcoDuster™"/>
    <x v="1"/>
    <m/>
    <s v="PerfectData Corp."/>
    <m/>
    <m/>
    <s v=""/>
    <m/>
    <x v="0"/>
    <x v="4"/>
    <x v="2"/>
    <n v="1"/>
    <x v="2"/>
  </r>
  <r>
    <n v="290"/>
    <n v="49"/>
    <m/>
    <d v="2023-03-02T00:00:00"/>
    <s v="PerfectData Corp."/>
    <x v="3"/>
    <s v="Manufacturer (consumer products)"/>
    <s v="Simi Valley, CA"/>
    <s v="PerfectData Corp."/>
    <s v="EcoDuster™ System"/>
    <x v="1"/>
    <m/>
    <s v="PerfectData Corp."/>
    <m/>
    <m/>
    <s v=""/>
    <m/>
    <x v="0"/>
    <x v="2"/>
    <x v="2"/>
    <n v="1"/>
    <x v="2"/>
  </r>
  <r>
    <n v="291"/>
    <n v="50"/>
    <m/>
    <d v="2023-03-02T00:00:00"/>
    <s v="PerfectData Corp."/>
    <x v="3"/>
    <s v="Manufacturer (consumer products)"/>
    <s v="Simi Valley, CA"/>
    <s v="PerfectData Corp."/>
    <s v="EcoDuster™ Refill - 8OZ"/>
    <x v="1"/>
    <m/>
    <s v="PerfectData Corp."/>
    <m/>
    <m/>
    <s v=""/>
    <m/>
    <x v="0"/>
    <x v="2"/>
    <x v="2"/>
    <n v="1"/>
    <x v="2"/>
  </r>
  <r>
    <n v="292"/>
    <n v="51"/>
    <m/>
    <d v="2023-03-02T00:00:00"/>
    <s v="PerfectData Corp."/>
    <x v="3"/>
    <s v="Manufacturer (consumer products)"/>
    <s v="Simi Valley, CA"/>
    <s v="PerfectData Corp."/>
    <s v="EcoDuster™ Refill OS - 8OZ"/>
    <x v="1"/>
    <m/>
    <s v="PerfectData Corp."/>
    <m/>
    <m/>
    <s v=""/>
    <m/>
    <x v="0"/>
    <x v="2"/>
    <x v="2"/>
    <n v="1"/>
    <x v="2"/>
  </r>
  <r>
    <n v="293"/>
    <n v="52"/>
    <m/>
    <d v="2023-03-02T00:00:00"/>
    <s v="PerfectData Corp."/>
    <x v="3"/>
    <s v="Manufacturer (consumer products)"/>
    <s v="Simi Valley, CA"/>
    <s v="PerfectData Corp."/>
    <s v="EcoDuster™II"/>
    <x v="1"/>
    <m/>
    <s v="PerfectData Corp."/>
    <m/>
    <n v="8.7899999999999991"/>
    <n v="0.87899999999999989"/>
    <m/>
    <x v="0"/>
    <x v="1"/>
    <x v="2"/>
    <n v="1"/>
    <x v="2"/>
  </r>
  <r>
    <n v="294"/>
    <n v="53"/>
    <m/>
    <d v="2023-03-02T00:00:00"/>
    <s v="PerfectData Corp."/>
    <x v="3"/>
    <s v="Manufacturer (consumer products)"/>
    <s v="Simi Valley, CA"/>
    <s v="PerfectData Corp."/>
    <s v="EcoDuster™II 2-Pack"/>
    <x v="1"/>
    <m/>
    <s v="PerfectData Corp."/>
    <m/>
    <m/>
    <s v=""/>
    <m/>
    <x v="0"/>
    <x v="1"/>
    <x v="2"/>
    <n v="1"/>
    <x v="2"/>
  </r>
  <r>
    <n v="295"/>
    <n v="54"/>
    <m/>
    <d v="2023-03-02T00:00:00"/>
    <s v="PerfectData Corp."/>
    <x v="3"/>
    <s v="Manufacturer (consumer products)"/>
    <s v="Simi Valley, CA"/>
    <s v="PerfectData Corp."/>
    <s v="EcoDuster™II 3-Pack"/>
    <x v="1"/>
    <m/>
    <s v="PerfectData Corp."/>
    <m/>
    <m/>
    <s v=""/>
    <m/>
    <x v="0"/>
    <x v="1"/>
    <x v="2"/>
    <n v="1"/>
    <x v="2"/>
  </r>
  <r>
    <n v="296"/>
    <n v="55"/>
    <m/>
    <d v="2023-03-02T00:00:00"/>
    <s v="Advantus Corp."/>
    <x v="3"/>
    <s v="Manufacturer (consumer &amp; professional products)"/>
    <s v="Jacksonville, FL"/>
    <s v="Advantus Corp."/>
    <s v="Read Right DustFree Multi-Purpose Duster"/>
    <x v="1"/>
    <m/>
    <s v="Advantus Corp."/>
    <m/>
    <m/>
    <s v=""/>
    <m/>
    <x v="0"/>
    <x v="1"/>
    <x v="2"/>
    <n v="0"/>
    <x v="0"/>
  </r>
  <r>
    <n v="297"/>
    <n v="56"/>
    <m/>
    <d v="2023-05-03T00:00:00"/>
    <s v="Advantus Corp."/>
    <x v="3"/>
    <s v="Manufacturer (consumer &amp; professional products)"/>
    <s v="Jacksonville, FL"/>
    <s v="Advantus Corp."/>
    <s v="Read Right Electronics Duster"/>
    <x v="1"/>
    <m/>
    <s v="Advantus Corp."/>
    <m/>
    <m/>
    <s v=""/>
    <m/>
    <x v="0"/>
    <x v="1"/>
    <x v="2"/>
    <n v="0"/>
    <x v="0"/>
  </r>
  <r>
    <n v="298"/>
    <n v="57"/>
    <m/>
    <d v="2023-05-03T00:00:00"/>
    <s v="Advantus Corp."/>
    <x v="3"/>
    <s v="Manufacturer (consumer &amp; professional products)"/>
    <s v="Jacksonville, FL"/>
    <s v="Advantus Corp."/>
    <s v="Read Right Nonflammable"/>
    <x v="1"/>
    <m/>
    <s v="Advantus Corp."/>
    <m/>
    <m/>
    <s v=""/>
    <m/>
    <x v="0"/>
    <x v="1"/>
    <x v="2"/>
    <n v="0"/>
    <x v="0"/>
  </r>
  <r>
    <n v="299"/>
    <n v="58"/>
    <m/>
    <d v="2023-05-03T00:00:00"/>
    <s v="Advantus Corp."/>
    <x v="3"/>
    <s v="Manufacturer (consumer &amp; professional products)"/>
    <s v="Jacksonville, FL"/>
    <s v="Advantus Corp."/>
    <s v="Cleantex MicroDuster III"/>
    <x v="1"/>
    <m/>
    <s v="Advantus Corp."/>
    <m/>
    <m/>
    <s v=""/>
    <m/>
    <x v="0"/>
    <x v="1"/>
    <x v="2"/>
    <n v="0"/>
    <x v="0"/>
  </r>
  <r>
    <n v="300"/>
    <n v="59"/>
    <m/>
    <d v="2023-03-02T00:00:00"/>
    <s v="Empack Spraytech Inc. "/>
    <x v="3"/>
    <s v="Manufacturer (consumer products)"/>
    <s v="Brampton, ON, Canada"/>
    <s v="Emzone"/>
    <s v="Emzone Mini Air Duster 100 g 2-pack"/>
    <x v="1"/>
    <m/>
    <s v="Empack Spraytech Inc. "/>
    <m/>
    <m/>
    <s v=""/>
    <m/>
    <x v="0"/>
    <x v="3"/>
    <x v="3"/>
    <n v="0"/>
    <x v="1"/>
  </r>
  <r>
    <n v="301"/>
    <n v="60"/>
    <m/>
    <d v="2023-03-02T00:00:00"/>
    <s v="Empack Spraytech Inc. "/>
    <x v="3"/>
    <s v="Manufacturer (consumer products)"/>
    <s v="Brampton, ON, Canada"/>
    <s v="Emzone"/>
    <s v="Emzone Air Duster 284 g"/>
    <x v="1"/>
    <m/>
    <s v="Empack Spraytech Inc. "/>
    <m/>
    <m/>
    <s v=""/>
    <m/>
    <x v="0"/>
    <x v="1"/>
    <x v="3"/>
    <n v="0"/>
    <x v="1"/>
  </r>
  <r>
    <n v="302"/>
    <n v="61"/>
    <m/>
    <d v="2023-03-02T00:00:00"/>
    <s v="PLZ Corp."/>
    <x v="3"/>
    <s v="Manufacturer (consumer &amp; industrial products)"/>
    <s v="Downers Grove, IL"/>
    <s v="Sprayway"/>
    <s v="Sprayway Clean Jet 100"/>
    <x v="1"/>
    <s v="USA"/>
    <s v="PLZ Corp."/>
    <m/>
    <m/>
    <s v=""/>
    <m/>
    <x v="0"/>
    <x v="1"/>
    <x v="2"/>
    <n v="0"/>
    <x v="2"/>
  </r>
  <r>
    <n v="303"/>
    <n v="62"/>
    <m/>
    <d v="2023-03-02T00:00:00"/>
    <s v="ABC Compounding Co., Inc. "/>
    <x v="3"/>
    <s v="Manufacturer (consumer &amp; industrial products)"/>
    <s v="Morrow, GA"/>
    <s v="ABC Compounding Co., Inc. "/>
    <s v="Aero Canned Air _x000a_Air Duster with Powerful Blast"/>
    <x v="1"/>
    <m/>
    <s v="ABC Compounding Co., Inc. "/>
    <m/>
    <m/>
    <s v=""/>
    <m/>
    <x v="0"/>
    <x v="1"/>
    <x v="3"/>
    <n v="1"/>
    <x v="2"/>
  </r>
  <r>
    <n v="304"/>
    <n v="63"/>
    <m/>
    <d v="2023-03-02T00:00:00"/>
    <s v="MicroCare Corp."/>
    <x v="3"/>
    <s v="Manufacturer (commercial products)"/>
    <s v="New Britain, CT"/>
    <s v="MicroCare Corp."/>
    <s v="MicroCare General Purpose Air Dusters"/>
    <x v="2"/>
    <m/>
    <s v="MicroCare Corp."/>
    <m/>
    <m/>
    <s v=""/>
    <m/>
    <x v="0"/>
    <x v="1"/>
    <x v="2"/>
    <n v="1"/>
    <x v="2"/>
  </r>
  <r>
    <n v="305"/>
    <n v="64"/>
    <m/>
    <d v="2023-03-02T00:00:00"/>
    <s v="MicroCare Corp."/>
    <x v="3"/>
    <s v="Manufacturer (commercial products)"/>
    <s v="New Britain, CT"/>
    <s v="MicroCare Corp."/>
    <s v="MicroCare General Purpose Air Dusters"/>
    <x v="2"/>
    <m/>
    <s v="MicroCare Corp."/>
    <m/>
    <m/>
    <s v=""/>
    <m/>
    <x v="0"/>
    <x v="11"/>
    <x v="2"/>
    <n v="1"/>
    <x v="2"/>
  </r>
  <r>
    <n v="306"/>
    <n v="65"/>
    <m/>
    <d v="2023-03-02T00:00:00"/>
    <s v="MicroCare Corp."/>
    <x v="3"/>
    <s v="Manufacturer (commercial products)"/>
    <s v="New Britain, CT"/>
    <s v="MicroCare Corp."/>
    <s v="MicroCare StatZap"/>
    <x v="2"/>
    <m/>
    <s v="MicroCare Corp."/>
    <m/>
    <m/>
    <s v=""/>
    <m/>
    <x v="0"/>
    <x v="1"/>
    <x v="2"/>
    <n v="1"/>
    <x v="2"/>
  </r>
  <r>
    <n v="307"/>
    <n v="66"/>
    <m/>
    <d v="2023-03-02T00:00:00"/>
    <s v="MicroCare Corp."/>
    <x v="3"/>
    <s v="Manufacturer (commercial products)"/>
    <s v="New Britain, CT"/>
    <s v="MicroCare Corp."/>
    <s v="MicroCare StatZap"/>
    <x v="2"/>
    <m/>
    <s v="MicroCare Corp."/>
    <m/>
    <m/>
    <s v=""/>
    <m/>
    <x v="0"/>
    <x v="11"/>
    <x v="2"/>
    <n v="1"/>
    <x v="2"/>
  </r>
  <r>
    <n v="308"/>
    <n v="67"/>
    <m/>
    <d v="2023-03-02T00:00:00"/>
    <s v="MicroCare Corp."/>
    <x v="3"/>
    <s v="Manufacturer (commercial products)"/>
    <s v="New Britain, CT"/>
    <s v="MicroCare Corp."/>
    <s v="MicroCare 360"/>
    <x v="2"/>
    <m/>
    <s v="MicroCare Corp."/>
    <m/>
    <m/>
    <s v=""/>
    <m/>
    <x v="0"/>
    <x v="2"/>
    <x v="2"/>
    <n v="1"/>
    <x v="2"/>
  </r>
  <r>
    <n v="309"/>
    <n v="68"/>
    <m/>
    <d v="2023-03-02T00:00:00"/>
    <s v="Ideal Industries, Inc."/>
    <x v="3"/>
    <s v="Manufacturer (commercial products)"/>
    <s v="Sycamore, IL"/>
    <s v="Ideal Industries"/>
    <s v="Ideal Dust and Lint Remover"/>
    <x v="2"/>
    <s v="USA"/>
    <s v="Ideal Industries, Inc."/>
    <m/>
    <m/>
    <s v=""/>
    <m/>
    <x v="0"/>
    <x v="1"/>
    <x v="2"/>
    <n v="0"/>
    <x v="3"/>
  </r>
  <r>
    <n v="310"/>
    <n v="69"/>
    <m/>
    <d v="2023-03-02T00:00:00"/>
    <s v="NTE Electronics, Inc."/>
    <x v="3"/>
    <s v="Distributor (electronics &amp; components)"/>
    <s v="Bloomfield, NJ"/>
    <s v="NTE Electronics, Inc."/>
    <s v="Chemtronics, Techspray BRANDED PRODUCTS"/>
    <x v="2"/>
    <s v="USA"/>
    <s v="NTE Electronics, Inc."/>
    <m/>
    <m/>
    <m/>
    <m/>
    <x v="0"/>
    <x v="0"/>
    <x v="2"/>
    <n v="0"/>
    <x v="0"/>
  </r>
  <r>
    <n v="311"/>
    <n v="70"/>
    <m/>
    <d v="2023-03-02T00:00:00"/>
    <s v="VOXX Accessories Corp. "/>
    <x v="3"/>
    <s v="Distributor (electronics &amp; components)"/>
    <s v="Indianapolis, IN"/>
    <s v="RCA"/>
    <s v="RCA Dusting Air"/>
    <x v="1"/>
    <m/>
    <s v="VOXX Accessories Corp. "/>
    <m/>
    <n v="9.99"/>
    <n v="0.999"/>
    <m/>
    <x v="0"/>
    <x v="1"/>
    <x v="3"/>
    <n v="1"/>
    <x v="1"/>
  </r>
  <r>
    <n v="312"/>
    <n v="71"/>
    <m/>
    <d v="2023-03-02T00:00:00"/>
    <s v="AW Distributing- SHANGHAI AW CUSTOM MANUFACTURING &amp; AEROSOL PROPELLANT CO., LTD."/>
    <x v="3"/>
    <s v="Importer/Distributor (consumer products)"/>
    <s v="Redwood City, CA"/>
    <s v="AW Product Sales &amp; Marketing, Inc. "/>
    <s v="AW Distributing ULTRA DUSTER"/>
    <x v="1"/>
    <s v="China"/>
    <s v="AW Distributing- SHANGHAI AW CUSTOM MANUFACTURING &amp; AEROSOL PROPELLANT CO., LTD."/>
    <m/>
    <m/>
    <s v=""/>
    <m/>
    <x v="0"/>
    <x v="3"/>
    <x v="2"/>
    <n v="0"/>
    <x v="1"/>
  </r>
  <r>
    <n v="313"/>
    <n v="72"/>
    <m/>
    <d v="2023-03-02T00:00:00"/>
    <s v="AW Distributing- SHANGHAI AW CUSTOM MANUFACTURING &amp; AEROSOL PROPELLANT CO., LTD."/>
    <x v="3"/>
    <s v="Importer/Distributor (consumer products)"/>
    <s v="Redwood City, CA"/>
    <s v="AW Product Sales &amp; Marketing, Inc. "/>
    <s v="AW Distributing ULTRA DUSTER"/>
    <x v="1"/>
    <s v="China"/>
    <s v="AW Distributing- SHANGHAI AW CUSTOM MANUFACTURING &amp; AEROSOL PROPELLANT CO., LTD."/>
    <m/>
    <m/>
    <s v=""/>
    <m/>
    <x v="0"/>
    <x v="2"/>
    <x v="2"/>
    <n v="0"/>
    <x v="1"/>
  </r>
  <r>
    <n v="314"/>
    <n v="73"/>
    <m/>
    <d v="2023-03-02T00:00:00"/>
    <s v="AW Distributing- SHANGHAI AW CUSTOM MANUFACTURING &amp; AEROSOL PROPELLANT CO., LTD."/>
    <x v="3"/>
    <s v="Importer/Distributor (consumer products)"/>
    <s v="Redwood City, CA"/>
    <s v="AW Product Sales &amp; Marketing, Inc. "/>
    <s v="AW Distributing ULTRA DUSTER"/>
    <x v="1"/>
    <s v="China"/>
    <s v="AW Distributing- SHANGHAI AW CUSTOM MANUFACTURING &amp; AEROSOL PROPELLANT CO., LTD."/>
    <m/>
    <m/>
    <s v=""/>
    <m/>
    <x v="0"/>
    <x v="1"/>
    <x v="2"/>
    <n v="0"/>
    <x v="1"/>
  </r>
  <r>
    <n v="315"/>
    <n v="74"/>
    <m/>
    <d v="2023-03-02T00:00:00"/>
    <s v="AW Distributing- SHANGHAI AW CUSTOM MANUFACTURING &amp; AEROSOL PROPELLANT CO., LTD."/>
    <x v="3"/>
    <s v="Importer/Distributor (consumer products)"/>
    <s v="Redwood City, CA"/>
    <s v="AW Product Sales &amp; Marketing, Inc. "/>
    <s v="AW Distributing ULTRA DUSTER"/>
    <x v="1"/>
    <s v="China"/>
    <s v="AW Distributing- SHANGHAI AW CUSTOM MANUFACTURING &amp; AEROSOL PROPELLANT CO., LTD."/>
    <m/>
    <m/>
    <s v=""/>
    <m/>
    <x v="0"/>
    <x v="4"/>
    <x v="2"/>
    <n v="0"/>
    <x v="1"/>
  </r>
  <r>
    <n v="316"/>
    <n v="75"/>
    <m/>
    <d v="2023-03-02T00:00:00"/>
    <s v="AW Distributing- SHANGHAI AW CUSTOM MANUFACTURING &amp; AEROSOL PROPELLANT CO., LTD."/>
    <x v="3"/>
    <s v="Importer/Distributor (consumer products)"/>
    <s v="Redwood City, CA"/>
    <s v="AW Product Sales &amp; Marketing, Inc. "/>
    <s v="AW Distributing ULTRA DUSTER 2-Pack"/>
    <x v="1"/>
    <s v="China"/>
    <s v="AW Distributing- SHANGHAI AW CUSTOM MANUFACTURING &amp; AEROSOL PROPELLANT CO., LTD."/>
    <m/>
    <m/>
    <s v=""/>
    <m/>
    <x v="0"/>
    <x v="3"/>
    <x v="2"/>
    <n v="0"/>
    <x v="1"/>
  </r>
  <r>
    <n v="317"/>
    <n v="76"/>
    <m/>
    <d v="2023-03-02T00:00:00"/>
    <s v="AW Distributing- SHANGHAI AW CUSTOM MANUFACTURING &amp; AEROSOL PROPELLANT CO., LTD."/>
    <x v="3"/>
    <s v="Importer/Distributor (consumer products)"/>
    <s v="Redwood City, CA"/>
    <s v="AW Product Sales &amp; Marketing, Inc. "/>
    <s v="AW Distributing ULTRA DUSTER 2-Pack"/>
    <x v="1"/>
    <s v="China"/>
    <s v="AW Distributing- SHANGHAI AW CUSTOM MANUFACTURING &amp; AEROSOL PROPELLANT CO., LTD."/>
    <m/>
    <m/>
    <s v=""/>
    <m/>
    <x v="0"/>
    <x v="2"/>
    <x v="2"/>
    <n v="0"/>
    <x v="1"/>
  </r>
  <r>
    <n v="318"/>
    <n v="77"/>
    <m/>
    <d v="2023-03-02T00:00:00"/>
    <s v="AW Distributing- SHANGHAI AW CUSTOM MANUFACTURING &amp; AEROSOL PROPELLANT CO., LTD."/>
    <x v="3"/>
    <s v="Importer/Distributor (consumer products)"/>
    <s v="Redwood City, CA"/>
    <s v="AW Product Sales &amp; Marketing, Inc. "/>
    <s v="AW Distributing ULTRA DUSTER 2-Pack"/>
    <x v="1"/>
    <s v="China"/>
    <s v="AW Distributing- SHANGHAI AW CUSTOM MANUFACTURING &amp; AEROSOL PROPELLANT CO., LTD."/>
    <m/>
    <m/>
    <s v=""/>
    <m/>
    <x v="0"/>
    <x v="1"/>
    <x v="2"/>
    <n v="0"/>
    <x v="1"/>
  </r>
  <r>
    <n v="319"/>
    <n v="78"/>
    <m/>
    <d v="2023-03-02T00:00:00"/>
    <s v="AW Distributing- SHANGHAI AW CUSTOM MANUFACTURING &amp; AEROSOL PROPELLANT CO., LTD."/>
    <x v="3"/>
    <s v="Importer/Distributor (consumer products)"/>
    <s v="Redwood City, CA"/>
    <s v="AW Product Sales &amp; Marketing, Inc. "/>
    <s v="AW Distributing ULTRA DUSTER 2-Pack"/>
    <x v="1"/>
    <s v="China"/>
    <s v="AW Distributing- SHANGHAI AW CUSTOM MANUFACTURING &amp; AEROSOL PROPELLANT CO., LTD."/>
    <m/>
    <m/>
    <s v=""/>
    <m/>
    <x v="0"/>
    <x v="4"/>
    <x v="2"/>
    <n v="0"/>
    <x v="1"/>
  </r>
  <r>
    <n v="320"/>
    <n v="79"/>
    <m/>
    <d v="2023-03-02T00:00:00"/>
    <s v="AW Product Sales &amp; Marketing, Inc. "/>
    <x v="3"/>
    <s v="Importer/Distributor (consumer products)"/>
    <s v="San Mateo, CA"/>
    <s v="AW Product Sales &amp; Marketing, Inc. "/>
    <s v="Innovera Duster"/>
    <x v="1"/>
    <s v="China"/>
    <s v="AW Distributing- SHANGHAI AW CUSTOM MANUFACTURING &amp; AEROSOL PROPELLANT CO., LTD."/>
    <m/>
    <m/>
    <m/>
    <m/>
    <x v="0"/>
    <x v="0"/>
    <x v="2"/>
    <m/>
    <x v="1"/>
  </r>
  <r>
    <n v="321"/>
    <n v="80"/>
    <m/>
    <d v="2023-03-02T00:00:00"/>
    <s v="MG Chemicals"/>
    <x v="3"/>
    <s v="Manufacturer (industrial &amp; consumer products)"/>
    <s v="Burlington, ON, Canada"/>
    <s v="MG Chemicals"/>
    <s v="Super Duster 134"/>
    <x v="2"/>
    <m/>
    <s v="MG Chemicals"/>
    <m/>
    <m/>
    <s v=""/>
    <m/>
    <x v="0"/>
    <x v="1"/>
    <x v="2"/>
    <n v="1"/>
    <x v="2"/>
  </r>
  <r>
    <n v="322"/>
    <n v="81"/>
    <m/>
    <d v="2023-03-02T00:00:00"/>
    <s v="MG Chemicals"/>
    <x v="3"/>
    <s v="Manufacturer (industrial &amp; consumer products)"/>
    <s v="Burlington, ON, Canada"/>
    <s v="MG Chemicals"/>
    <s v="Super Duster 134"/>
    <x v="2"/>
    <m/>
    <s v="MG Chemicals"/>
    <m/>
    <m/>
    <s v=""/>
    <m/>
    <x v="0"/>
    <x v="6"/>
    <x v="2"/>
    <n v="1"/>
    <x v="2"/>
  </r>
  <r>
    <n v="323"/>
    <n v="82"/>
    <m/>
    <d v="2023-03-02T00:00:00"/>
    <s v="MG Chemicals"/>
    <x v="3"/>
    <s v="Manufacturer (industrial &amp; consumer products)"/>
    <s v="Burlington, ON, Canada"/>
    <s v="MG Chemicals"/>
    <s v="Super Duster 152"/>
    <x v="2"/>
    <m/>
    <s v="MG Chemicals"/>
    <m/>
    <m/>
    <s v=""/>
    <m/>
    <x v="0"/>
    <x v="1"/>
    <x v="2"/>
    <n v="1"/>
    <x v="1"/>
  </r>
  <r>
    <n v="324"/>
    <n v="83"/>
    <m/>
    <d v="2023-03-02T00:00:00"/>
    <s v="MG Chemicals"/>
    <x v="3"/>
    <s v="Manufacturer (industrial &amp; consumer products)"/>
    <s v="Burlington, ON, Canada"/>
    <s v="MG Chemicals"/>
    <s v="Super Duster 152"/>
    <x v="2"/>
    <m/>
    <s v="MG Chemicals"/>
    <m/>
    <m/>
    <s v=""/>
    <m/>
    <x v="0"/>
    <x v="11"/>
    <x v="2"/>
    <n v="1"/>
    <x v="1"/>
  </r>
  <r>
    <n v="325"/>
    <n v="84"/>
    <m/>
    <d v="2023-03-02T00:00:00"/>
    <s v="LHB Industries"/>
    <x v="3"/>
    <s v="Manufacturer (government &amp; commercial products)"/>
    <s v="St. Louis, MO"/>
    <s v="Skilcraft"/>
    <s v="Skilcraft 152A POWER DUSTER"/>
    <x v="2"/>
    <s v="USA"/>
    <s v="LHB Industries"/>
    <m/>
    <n v="3.4641666666666668"/>
    <n v="0.69283333333333341"/>
    <m/>
    <x v="0"/>
    <x v="1"/>
    <x v="2"/>
    <n v="0"/>
    <x v="1"/>
  </r>
  <r>
    <n v="326"/>
    <n v="85"/>
    <m/>
    <d v="2023-03-02T00:00:00"/>
    <s v="LHB Industries"/>
    <x v="3"/>
    <s v="Manufacturer (government &amp; commercial products)"/>
    <s v="St. Louis, MO"/>
    <s v="Skilcraft"/>
    <s v="Skilcraft 152A POWER DUSTER - TWIN PACK"/>
    <x v="2"/>
    <s v="USA"/>
    <s v="LHB Industries"/>
    <m/>
    <n v="3.4350000000000001"/>
    <n v="0.68700000000000006"/>
    <m/>
    <x v="0"/>
    <x v="1"/>
    <x v="2"/>
    <n v="0"/>
    <x v="1"/>
  </r>
  <r>
    <n v="327"/>
    <n v="86"/>
    <m/>
    <d v="2023-03-02T00:00:00"/>
    <s v="LHB Industries"/>
    <x v="3"/>
    <s v="Manufacturer (government &amp; commercial products)"/>
    <s v="St. Louis, MO"/>
    <s v="Skilcraft"/>
    <s v="Skilcraft 152A POWER DUSTER - TRIPLE PACK"/>
    <x v="2"/>
    <s v="USA"/>
    <s v="LHB Industries"/>
    <m/>
    <n v="3.42"/>
    <n v="0.68399999999999994"/>
    <m/>
    <x v="0"/>
    <x v="1"/>
    <x v="2"/>
    <n v="0"/>
    <x v="1"/>
  </r>
  <r>
    <n v="328"/>
    <n v="87"/>
    <m/>
    <d v="2023-03-02T00:00:00"/>
    <s v="LHB Industries"/>
    <x v="3"/>
    <s v="Manufacturer (government &amp; commercial products)"/>
    <s v="St. Louis, MO"/>
    <s v="Skilcraft"/>
    <s v="Skilcraft 134A POWER DUSTER II"/>
    <x v="2"/>
    <s v="USA"/>
    <s v="LHB Industries"/>
    <m/>
    <n v="6.54"/>
    <n v="0.65400000000000003"/>
    <m/>
    <x v="0"/>
    <x v="1"/>
    <x v="2"/>
    <n v="0"/>
    <x v="2"/>
  </r>
  <r>
    <n v="329"/>
    <n v="88"/>
    <m/>
    <d v="2023-03-02T00:00:00"/>
    <s v="Uline, Inc."/>
    <x v="3"/>
    <s v="Distributor (industrial, shipping, and packaging products)"/>
    <s v="Pleasant Prairie, WI"/>
    <s v="Uline"/>
    <s v="Uline Air In a Can"/>
    <x v="2"/>
    <s v="USA"/>
    <s v="Uline, Inc."/>
    <m/>
    <n v="9.5"/>
    <n v="0.79166666666666663"/>
    <m/>
    <x v="0"/>
    <x v="4"/>
    <x v="3"/>
    <n v="0"/>
    <x v="1"/>
  </r>
  <r>
    <n v="330"/>
    <n v="89"/>
    <m/>
    <d v="2023-03-22T00:00:00"/>
    <s v="GC Electronics, Inc."/>
    <x v="3"/>
    <s v="Manufacturer (wholesale &amp; industrial products)"/>
    <s v="Rockford, IL"/>
    <s v="GC Electronics"/>
    <s v="Air Jet duster"/>
    <x v="2"/>
    <s v="USA"/>
    <s v="GC Electronics, Inc."/>
    <m/>
    <m/>
    <s v=""/>
    <m/>
    <x v="0"/>
    <x v="4"/>
    <x v="3"/>
    <n v="1"/>
    <x v="2"/>
  </r>
  <r>
    <n v="331"/>
    <n v="90"/>
    <m/>
    <d v="2023-03-22T00:00:00"/>
    <s v="Stoner, Inc."/>
    <x v="3"/>
    <s v="Manufacturer (consumer products)"/>
    <s v="Quarryville, PA"/>
    <s v="Stoner Car Care"/>
    <s v="GUST Spray Anyway 360 Duster"/>
    <x v="1"/>
    <m/>
    <s v="Stoner, Inc."/>
    <m/>
    <n v="13.461666666666666"/>
    <n v="1.6827083333333333"/>
    <m/>
    <x v="0"/>
    <x v="2"/>
    <x v="2"/>
    <n v="0"/>
    <x v="2"/>
  </r>
  <r>
    <n v="332"/>
    <n v="91"/>
    <m/>
    <d v="2023-04-09T00:00:00"/>
    <s v="Stoner, Inc."/>
    <x v="3"/>
    <s v="Manufacturer (consumer products)"/>
    <s v="Quarryville, PA"/>
    <s v="Stoner Car Care"/>
    <s v="Compact Size GUST Easy Duster"/>
    <x v="1"/>
    <m/>
    <s v="Stoner, Inc."/>
    <m/>
    <n v="5.6291666666666664"/>
    <n v="0.7036458333333333"/>
    <m/>
    <x v="0"/>
    <x v="2"/>
    <x v="2"/>
    <n v="0"/>
    <x v="2"/>
  </r>
  <r>
    <n v="333"/>
    <n v="92"/>
    <m/>
    <d v="2023-04-09T00:00:00"/>
    <s v="Stoner, Inc."/>
    <x v="3"/>
    <s v="Manufacturer (consumer products)"/>
    <s v="Quarryville, PA"/>
    <s v="Stoner Car Care"/>
    <s v="Time Saving GUST Easy Duster"/>
    <x v="1"/>
    <m/>
    <s v="Stoner, Inc."/>
    <m/>
    <n v="6.5625"/>
    <n v="0.546875"/>
    <m/>
    <x v="0"/>
    <x v="4"/>
    <x v="2"/>
    <n v="0"/>
    <x v="2"/>
  </r>
  <r>
    <n v="334"/>
    <n v="93"/>
    <m/>
    <d v="2023-04-09T00:00:00"/>
    <s v="Stoner, Inc."/>
    <x v="3"/>
    <s v="Manufacturer (consumer products)"/>
    <s v="Quarryville, PA"/>
    <s v="Stoner Car Care"/>
    <s v="Compact Size GUST Premium Duster"/>
    <x v="1"/>
    <m/>
    <s v="Stoner, Inc."/>
    <m/>
    <n v="14.358333333333334"/>
    <n v="1.4358333333333335"/>
    <m/>
    <x v="0"/>
    <x v="1"/>
    <x v="2"/>
    <n v="0"/>
    <x v="2"/>
  </r>
  <r>
    <n v="335"/>
    <n v="94"/>
    <m/>
    <d v="2023-04-09T00:00:00"/>
    <s v="Stoner, Inc."/>
    <x v="3"/>
    <s v="Manufacturer (consumer products)"/>
    <s v="Quarryville, PA"/>
    <s v="Stoner Car Care"/>
    <s v="Tall Size GUST Premium Duster"/>
    <x v="1"/>
    <m/>
    <s v="Stoner, Inc."/>
    <m/>
    <n v="18.791666666666668"/>
    <n v="1.2527777777777778"/>
    <m/>
    <x v="0"/>
    <x v="5"/>
    <x v="2"/>
    <n v="0"/>
    <x v="2"/>
  </r>
  <r>
    <n v="336"/>
    <n v="95"/>
    <m/>
    <d v="2023-03-24T00:00:00"/>
    <s v="iDuster Cleaning Supplies"/>
    <x v="3"/>
    <s v="Wholesaler (cleaning supplies)"/>
    <s v="Unknown"/>
    <s v="iDuster Cleaning Supplies"/>
    <s v="iDuster Compressed Air Duster"/>
    <x v="2"/>
    <m/>
    <s v="iDuster Cleaner Company"/>
    <m/>
    <n v="9.99"/>
    <n v="0.999"/>
    <m/>
    <x v="0"/>
    <x v="1"/>
    <x v="3"/>
    <n v="1"/>
    <x v="1"/>
  </r>
  <r>
    <n v="337"/>
    <n v="96"/>
    <m/>
    <d v="2023-03-24T00:00:00"/>
    <s v="iDuster Cleaning Supplies"/>
    <x v="3"/>
    <s v="Wholesaler (cleaning supplies)"/>
    <s v="Unknown"/>
    <s v="iDuster Cleaning Supplies"/>
    <s v="iDuster Compressed Air Duster 2-Pack"/>
    <x v="2"/>
    <m/>
    <s v="iDuster Cleaner Company"/>
    <m/>
    <n v="8.9949999999999992"/>
    <n v="0.89949999999999997"/>
    <m/>
    <x v="0"/>
    <x v="1"/>
    <x v="3"/>
    <n v="1"/>
    <x v="1"/>
  </r>
  <r>
    <n v="338"/>
    <n v="97"/>
    <m/>
    <d v="2023-03-24T00:00:00"/>
    <s v="iDuster Cleaning Supplies"/>
    <x v="3"/>
    <s v="Wholesaler (cleaning supplies)"/>
    <s v="Unknown"/>
    <s v="iDuster Cleaning Supplies"/>
    <s v="iDuster Compressed Air Duster 3-Pack"/>
    <x v="2"/>
    <m/>
    <s v="iDuster Cleaner Company"/>
    <m/>
    <n v="6.6633333333333331"/>
    <n v="0.66633333333333333"/>
    <m/>
    <x v="0"/>
    <x v="1"/>
    <x v="3"/>
    <n v="1"/>
    <x v="1"/>
  </r>
  <r>
    <n v="339"/>
    <n v="98"/>
    <m/>
    <d v="2023-03-24T00:00:00"/>
    <s v="iDuster Cleaning Supplies"/>
    <x v="3"/>
    <s v="Wholesaler (cleaning supplies)"/>
    <s v="Unknown"/>
    <s v="iDuster Cleaning Supplies"/>
    <s v="iDuster Compressed Air Duster 4-Pack"/>
    <x v="2"/>
    <m/>
    <s v="iDuster Cleaner Company"/>
    <m/>
    <n v="6.7474999999999996"/>
    <n v="0.67474999999999996"/>
    <m/>
    <x v="0"/>
    <x v="1"/>
    <x v="3"/>
    <n v="1"/>
    <x v="1"/>
  </r>
  <r>
    <n v="340"/>
    <n v="99"/>
    <m/>
    <d v="2023-05-03T00:00:00"/>
    <s v="ACL Staticide, Inc."/>
    <x v="3"/>
    <s v="Manufacturer (industrial products)"/>
    <s v="Chicago, IL"/>
    <s v="ACL Staticide, Inc."/>
    <s v="ACL Turbo Blast Duster"/>
    <x v="2"/>
    <m/>
    <s v="ACL Staticide, Inc."/>
    <m/>
    <m/>
    <s v=""/>
    <m/>
    <x v="0"/>
    <x v="12"/>
    <x v="2"/>
    <n v="0"/>
    <x v="3"/>
  </r>
  <r>
    <n v="341"/>
    <n v="100"/>
    <m/>
    <d v="2023-05-03T00:00:00"/>
    <s v="Aervoe Industries, Inc."/>
    <x v="3"/>
    <s v="Manufacturer (industrial products)"/>
    <s v="Gardenville, NV"/>
    <s v="Aervoe Industries, Inc."/>
    <s v="Aervoe Industries ToolMates Dust Air 420"/>
    <x v="2"/>
    <s v="USA"/>
    <s v="Aervoe Industries, Inc."/>
    <m/>
    <m/>
    <s v=""/>
    <m/>
    <x v="0"/>
    <x v="1"/>
    <x v="3"/>
    <n v="1"/>
    <x v="2"/>
  </r>
  <r>
    <n v="342"/>
    <n v="101"/>
    <m/>
    <d v="2023-05-03T00:00:00"/>
    <s v="Albatross USA, Inc. "/>
    <x v="3"/>
    <s v="Manufacturer (industrial &amp; consumer products)"/>
    <s v="Long Island City, NY"/>
    <s v="Albatross USA, Inc. "/>
    <s v="AlbaChem®BIG SHOT Duster Spray"/>
    <x v="2"/>
    <m/>
    <s v="Albatross USA, Inc. "/>
    <m/>
    <m/>
    <s v=""/>
    <m/>
    <x v="0"/>
    <x v="1"/>
    <x v="2"/>
    <n v="1"/>
    <x v="1"/>
  </r>
  <r>
    <n v="343"/>
    <n v="102"/>
    <m/>
    <d v="2023-05-03T00:00:00"/>
    <s v="Allsop, Inc."/>
    <x v="3"/>
    <s v="Manufacturer (consumer products)"/>
    <s v="Bellingham, WA"/>
    <s v="Allsop, Inc."/>
    <s v="CleanDr Multi-Purpose Duster"/>
    <x v="1"/>
    <s v="USA"/>
    <s v="Allsop, Inc."/>
    <m/>
    <n v="17.989999999999998"/>
    <n v="1.7989999999999999"/>
    <m/>
    <x v="0"/>
    <x v="1"/>
    <x v="2"/>
    <n v="0"/>
    <x v="1"/>
  </r>
  <r>
    <n v="344"/>
    <n v="103"/>
    <m/>
    <d v="2023-05-03T00:00:00"/>
    <s v="SP Industries, Inc."/>
    <x v="3"/>
    <s v="Manufacturer (professional supplies)"/>
    <s v="Warminster, PA"/>
    <s v="SP Scienceware"/>
    <s v="BLOW-HARD O.S. EXTRA DUST REMOVER"/>
    <x v="2"/>
    <s v="USA"/>
    <s v="Bel-Art Products"/>
    <m/>
    <n v="62.9"/>
    <n v="6.29"/>
    <n v="1"/>
    <x v="2"/>
    <x v="1"/>
    <x v="2"/>
    <n v="1"/>
    <x v="2"/>
  </r>
  <r>
    <n v="345"/>
    <n v="104"/>
    <m/>
    <d v="2023-05-09T00:00:00"/>
    <s v="Belkin International, Inc. "/>
    <x v="3"/>
    <s v="Wholesaler (consumer products)"/>
    <s v="El Segundo, CA"/>
    <s v="Belkin International, Inc. "/>
    <s v="Belkin Blaster"/>
    <x v="1"/>
    <s v="USA"/>
    <s v="Belkin International, Inc. "/>
    <m/>
    <n v="13.88"/>
    <n v="1.1566666666666667"/>
    <m/>
    <x v="0"/>
    <x v="4"/>
    <x v="2"/>
    <n v="1"/>
    <x v="2"/>
  </r>
  <r>
    <n v="346"/>
    <n v="105"/>
    <m/>
    <d v="2023-05-09T00:00:00"/>
    <s v="CAIG Laboratories, Inc."/>
    <x v="3"/>
    <s v="Manufacturer (industrial products)"/>
    <s v="Poway, CA"/>
    <s v="CAIG Laboratories, Inc."/>
    <s v="DustALL, CCS-2007, 152a, 7 oz./198g"/>
    <x v="2"/>
    <m/>
    <s v="CAIG Laboratories, Inc."/>
    <m/>
    <n v="6.99"/>
    <n v="0.99857142857142855"/>
    <m/>
    <x v="0"/>
    <x v="7"/>
    <x v="2"/>
    <n v="0"/>
    <x v="1"/>
  </r>
  <r>
    <n v="347"/>
    <n v="106"/>
    <m/>
    <d v="2023-05-09T00:00:00"/>
    <s v="CAIG Laboratories, Inc."/>
    <x v="3"/>
    <s v="Manufacturer (industrial products)"/>
    <s v="Poway, CA"/>
    <s v="CAIG Laboratories, Inc."/>
    <s v="DustALL, CCS-2005, 152a, 4.5 oz./127g"/>
    <x v="2"/>
    <m/>
    <s v="CAIG Laboratories, Inc."/>
    <m/>
    <n v="5.95"/>
    <n v="1.3222222222222222"/>
    <m/>
    <x v="0"/>
    <x v="13"/>
    <x v="2"/>
    <n v="0"/>
    <x v="1"/>
  </r>
  <r>
    <n v="348"/>
    <n v="107"/>
    <m/>
    <d v="2023-05-09T00:00:00"/>
    <s v="CAIG Laboratories, Inc."/>
    <x v="3"/>
    <s v="Manufacturer (industrial products)"/>
    <s v="Poway, CA"/>
    <s v="CAIG Laboratories, Inc."/>
    <s v="CAIG LABORATORIES CCS-2000 10 OZ. 152A DUST ALL DUSTER WITH BITTERENT (50 pieces)"/>
    <x v="2"/>
    <m/>
    <s v="CAIG Laboratories, Inc."/>
    <m/>
    <n v="8.2127999999999997"/>
    <n v="0.82128000000000001"/>
    <m/>
    <x v="0"/>
    <x v="1"/>
    <x v="2"/>
    <n v="0"/>
    <x v="1"/>
  </r>
  <r>
    <n v="349"/>
    <n v="108"/>
    <m/>
    <d v="2023-05-09T00:00:00"/>
    <s v="Fastenal Industrial Supply"/>
    <x v="3"/>
    <s v="Distributor (industrial supplies)"/>
    <s v="Winona, MN"/>
    <s v="Fastenal Industrial Supply"/>
    <s v="Clean Choice® Air Duster"/>
    <x v="2"/>
    <s v="USA"/>
    <s v="Fastenal Industrial Supply"/>
    <m/>
    <n v="19.329999999999998"/>
    <n v="1.9329999999999998"/>
    <m/>
    <x v="0"/>
    <x v="1"/>
    <x v="3"/>
    <n v="1"/>
    <x v="1"/>
  </r>
  <r>
    <n v="350"/>
    <n v="109"/>
    <m/>
    <d v="2023-05-09T00:00:00"/>
    <s v="Zep Inc."/>
    <x v="3"/>
    <s v="Manufacturer (cleaning supplies and accessories)"/>
    <s v="Emerson, GA"/>
    <s v="Zep Inc."/>
    <s v="Zep Blow Off Forced Air Duster"/>
    <x v="2"/>
    <m/>
    <s v="Zep Inc."/>
    <m/>
    <n v="27.37"/>
    <n v="3.4212500000000001"/>
    <m/>
    <x v="0"/>
    <x v="2"/>
    <x v="3"/>
    <n v="1"/>
    <x v="2"/>
  </r>
  <r>
    <n v="351"/>
    <n v="110"/>
    <m/>
    <d v="2023-05-09T00:00:00"/>
    <s v="Fellowes, Inc."/>
    <x v="3"/>
    <s v="Manufacturer (office solutions)"/>
    <s v="Itasca, IL"/>
    <s v="Fellowes"/>
    <s v="Fellowes Invertible Air Duster 360 degree use angle"/>
    <x v="2"/>
    <s v="USA"/>
    <s v="Fellowes, Inc."/>
    <m/>
    <m/>
    <s v=""/>
    <m/>
    <x v="0"/>
    <x v="7"/>
    <x v="3"/>
    <n v="1"/>
    <x v="1"/>
  </r>
  <r>
    <n v="352"/>
    <n v="111"/>
    <m/>
    <d v="2023-05-09T00:00:00"/>
    <s v="Fellowes, Inc."/>
    <x v="3"/>
    <s v="Manufacturer (office solutions)"/>
    <s v="Itasca, IL"/>
    <s v="Fellowes"/>
    <s v="Fellowes Air Duster"/>
    <x v="2"/>
    <s v="USA"/>
    <s v="Fellowes, Inc."/>
    <m/>
    <m/>
    <s v=""/>
    <m/>
    <x v="0"/>
    <x v="14"/>
    <x v="3"/>
    <n v="1"/>
    <x v="1"/>
  </r>
  <r>
    <n v="353"/>
    <n v="112"/>
    <m/>
    <d v="2023-05-09T00:00:00"/>
    <s v="Hornady Manufacturing, Inc."/>
    <x v="3"/>
    <s v="Manufacturer (gun care solutions)"/>
    <s v="Grand Island, NE"/>
    <s v="Hornady Manufacturing, Inc."/>
    <s v="Hornady One Shot Canned Air"/>
    <x v="1"/>
    <m/>
    <s v="Hornady Manufacturing, Inc."/>
    <m/>
    <m/>
    <m/>
    <m/>
    <x v="0"/>
    <x v="15"/>
    <x v="3"/>
    <n v="1"/>
    <x v="1"/>
  </r>
  <r>
    <n v="354"/>
    <n v="113"/>
    <m/>
    <d v="2023-05-09T00:00:00"/>
    <s v="Newark Electronics"/>
    <x v="3"/>
    <s v="Wholesale (electrics MRO)"/>
    <s v="Chicago, IL"/>
    <s v="Newark Electronics"/>
    <s v="Multicomp Air Duster Aerosol"/>
    <x v="2"/>
    <s v="UK"/>
    <s v="Newark Electronics"/>
    <m/>
    <n v="20.62"/>
    <n v="2.0620000000000003"/>
    <m/>
    <x v="0"/>
    <x v="1"/>
    <x v="2"/>
    <n v="1"/>
    <x v="2"/>
  </r>
  <r>
    <n v="355"/>
    <n v="114"/>
    <m/>
    <d v="2023-05-09T00:00:00"/>
    <s v="NA Trading and Technology"/>
    <x v="3"/>
    <s v="Distributor (printer and copier supplies)"/>
    <s v="Bloomington, MN"/>
    <s v="NA Trading and Technology"/>
    <s v="Premium Canned Air"/>
    <x v="2"/>
    <m/>
    <s v="NA Trading and Technology"/>
    <m/>
    <m/>
    <s v=""/>
    <m/>
    <x v="0"/>
    <x v="1"/>
    <x v="3"/>
    <n v="1"/>
    <x v="2"/>
  </r>
  <r>
    <n v="356"/>
    <n v="115"/>
    <m/>
    <d v="2023-05-09T00:00:00"/>
    <s v="Noble Chemical, Inc."/>
    <x v="3"/>
    <s v="Distributor (professional cleaning supplies)"/>
    <s v="Lancaster, PA"/>
    <s v="Noble Chemical, Inc."/>
    <s v="Dust-B-Gone Compressed Air Duster"/>
    <x v="2"/>
    <m/>
    <s v="Noble Chemical, Inc."/>
    <m/>
    <m/>
    <s v=""/>
    <m/>
    <x v="0"/>
    <x v="7"/>
    <x v="3"/>
    <n v="1"/>
    <x v="5"/>
  </r>
  <r>
    <n v="357"/>
    <n v="116"/>
    <m/>
    <d v="2023-05-09T00:00:00"/>
    <s v="NXT Technologies"/>
    <x v="3"/>
    <s v="Retailer (electronics products)"/>
    <s v="Houston, TX"/>
    <s v="NXT Technologies"/>
    <s v="NXT Technologies™ Electronics Air Duster, 10 Oz. (NX57524)"/>
    <x v="2"/>
    <m/>
    <s v="NXT Technologies"/>
    <m/>
    <n v="5.69"/>
    <n v="0.56900000000000006"/>
    <m/>
    <x v="0"/>
    <x v="1"/>
    <x v="2"/>
    <n v="1"/>
    <x v="0"/>
  </r>
  <r>
    <n v="358"/>
    <n v="117"/>
    <m/>
    <d v="2023-05-09T00:00:00"/>
    <s v="QuestSpecialty Corporation"/>
    <x v="3"/>
    <s v="Distributor (professional cleaning supplies)"/>
    <s v="Brenham, TX"/>
    <s v="QuestSpecialty Corporation"/>
    <s v="Dust-B-Gone Compressed Air Duster"/>
    <x v="2"/>
    <m/>
    <s v="QuestSpecialty Corporation"/>
    <m/>
    <m/>
    <s v=""/>
    <m/>
    <x v="0"/>
    <x v="7"/>
    <x v="2"/>
    <n v="1"/>
    <x v="5"/>
  </r>
  <r>
    <n v="359"/>
    <n v="118"/>
    <m/>
    <d v="2023-05-09T00:00:00"/>
    <s v="Office Supply Inc."/>
    <x v="3"/>
    <s v="Reseller of office supplies and furniture"/>
    <s v="Atlanta, GA"/>
    <s v="Office Supply"/>
    <s v="Business Source Power Duster"/>
    <x v="2"/>
    <m/>
    <s v="Office Supply Inc."/>
    <m/>
    <n v="7.05"/>
    <n v="0.70499999999999996"/>
    <m/>
    <x v="0"/>
    <x v="1"/>
    <x v="2"/>
    <n v="1"/>
    <x v="0"/>
  </r>
  <r>
    <n v="360"/>
    <n v="119"/>
    <m/>
    <d v="2023-05-09T00:00:00"/>
    <s v="Wechem Engineered Chemistries, Inc."/>
    <x v="3"/>
    <s v="Manufacturer (professional and industrial chemicals)"/>
    <s v="Harahan, LA"/>
    <s v="Wechem"/>
    <s v="Wechem Electronics Duster"/>
    <x v="2"/>
    <s v="USA"/>
    <s v="Wechem Engineered Chemistries, Inc."/>
    <m/>
    <m/>
    <s v=""/>
    <m/>
    <x v="0"/>
    <x v="1"/>
    <x v="2"/>
    <n v="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B7A20C-AE17-49CE-AE46-77DD2CAADD27}"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H87" firstHeaderRow="1" firstDataRow="2" firstDataCol="1" rowPageCount="1" colPageCount="1"/>
  <pivotFields count="26">
    <pivotField showAll="0"/>
    <pivotField showAll="0"/>
    <pivotField axis="axisRow" dataField="1" showAll="0" sortType="descending">
      <items count="42">
        <item x="0"/>
        <item x="10"/>
        <item x="23"/>
        <item x="7"/>
        <item x="24"/>
        <item x="25"/>
        <item x="26"/>
        <item x="3"/>
        <item x="15"/>
        <item x="16"/>
        <item x="28"/>
        <item x="29"/>
        <item x="5"/>
        <item x="8"/>
        <item x="1"/>
        <item x="30"/>
        <item x="32"/>
        <item x="20"/>
        <item x="33"/>
        <item x="12"/>
        <item x="22"/>
        <item x="4"/>
        <item x="18"/>
        <item x="17"/>
        <item x="11"/>
        <item x="35"/>
        <item x="34"/>
        <item x="36"/>
        <item x="2"/>
        <item x="13"/>
        <item x="37"/>
        <item x="39"/>
        <item x="6"/>
        <item x="9"/>
        <item x="38"/>
        <item x="27"/>
        <item x="21"/>
        <item x="19"/>
        <item x="14"/>
        <item x="40"/>
        <item x="31"/>
        <item t="default"/>
      </items>
      <autoSortScope>
        <pivotArea dataOnly="0" outline="0" fieldPosition="0">
          <references count="2">
            <reference field="4294967294" count="1" selected="0">
              <x v="0"/>
            </reference>
            <reference field="22" count="1" selected="0">
              <x v="2"/>
            </reference>
          </references>
        </pivotArea>
      </autoSortScope>
    </pivotField>
    <pivotField axis="axisRow" showAll="0">
      <items count="41">
        <item x="0"/>
        <item x="38"/>
        <item x="26"/>
        <item x="13"/>
        <item x="34"/>
        <item x="8"/>
        <item x="1"/>
        <item x="37"/>
        <item x="2"/>
        <item x="17"/>
        <item x="23"/>
        <item x="9"/>
        <item x="28"/>
        <item x="31"/>
        <item x="3"/>
        <item x="24"/>
        <item x="33"/>
        <item x="39"/>
        <item x="5"/>
        <item x="36"/>
        <item x="14"/>
        <item x="32"/>
        <item x="7"/>
        <item x="4"/>
        <item x="35"/>
        <item x="25"/>
        <item x="10"/>
        <item x="11"/>
        <item x="19"/>
        <item x="29"/>
        <item x="21"/>
        <item x="15"/>
        <item x="20"/>
        <item x="16"/>
        <item x="6"/>
        <item x="18"/>
        <item x="12"/>
        <item x="22"/>
        <item x="27"/>
        <item x="30"/>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28">
        <item x="7"/>
        <item x="17"/>
        <item x="11"/>
        <item x="22"/>
        <item x="23"/>
        <item x="8"/>
        <item x="18"/>
        <item x="6"/>
        <item x="5"/>
        <item x="4"/>
        <item x="1"/>
        <item x="2"/>
        <item x="10"/>
        <item x="20"/>
        <item x="9"/>
        <item x="14"/>
        <item x="3"/>
        <item x="19"/>
        <item x="26"/>
        <item x="15"/>
        <item x="12"/>
        <item x="25"/>
        <item x="24"/>
        <item x="21"/>
        <item x="13"/>
        <item x="16"/>
        <item x="0"/>
        <item t="default"/>
      </items>
    </pivotField>
    <pivotField showAll="0"/>
    <pivotField showAll="0"/>
    <pivotField showAll="0"/>
    <pivotField showAll="0"/>
    <pivotField showAll="0"/>
    <pivotField showAll="0"/>
    <pivotField showAll="0"/>
    <pivotField showAll="0"/>
    <pivotField axis="axisCol" showAll="0">
      <items count="7">
        <item x="2"/>
        <item x="4"/>
        <item x="1"/>
        <item x="3"/>
        <item x="5"/>
        <item x="0"/>
        <item t="default"/>
      </items>
    </pivotField>
    <pivotField showAll="0"/>
    <pivotField showAll="0">
      <items count="9">
        <item x="1"/>
        <item x="7"/>
        <item x="3"/>
        <item x="4"/>
        <item x="6"/>
        <item x="5"/>
        <item x="2"/>
        <item x="0"/>
        <item t="default"/>
      </items>
    </pivotField>
    <pivotField showAll="0"/>
  </pivotFields>
  <rowFields count="2">
    <field x="2"/>
    <field x="3"/>
  </rowFields>
  <rowItems count="83">
    <i>
      <x v="14"/>
    </i>
    <i r="1">
      <x v="6"/>
    </i>
    <i>
      <x v="8"/>
    </i>
    <i r="1">
      <x v="31"/>
    </i>
    <i>
      <x v="7"/>
    </i>
    <i r="1">
      <x v="14"/>
    </i>
    <i>
      <x v="20"/>
    </i>
    <i r="1">
      <x v="37"/>
    </i>
    <i>
      <x v="11"/>
    </i>
    <i r="1">
      <x v="29"/>
    </i>
    <i>
      <x v="22"/>
    </i>
    <i r="1">
      <x v="35"/>
    </i>
    <i>
      <x v="16"/>
    </i>
    <i r="1">
      <x v="21"/>
    </i>
    <i>
      <x v="21"/>
    </i>
    <i r="1">
      <x v="23"/>
    </i>
    <i>
      <x v="23"/>
    </i>
    <i r="1">
      <x v="9"/>
    </i>
    <i>
      <x v="6"/>
    </i>
    <i r="1">
      <x v="2"/>
    </i>
    <i>
      <x v="37"/>
    </i>
    <i r="1">
      <x v="28"/>
    </i>
    <i>
      <x v="28"/>
    </i>
    <i r="1">
      <x v="8"/>
    </i>
    <i>
      <x v="5"/>
    </i>
    <i r="1">
      <x v="25"/>
    </i>
    <i>
      <x v="38"/>
    </i>
    <i r="1">
      <x v="20"/>
    </i>
    <i>
      <x v="15"/>
    </i>
    <i r="1">
      <x v="39"/>
    </i>
    <i>
      <x v="9"/>
    </i>
    <i r="1">
      <x v="33"/>
    </i>
    <i>
      <x v="31"/>
    </i>
    <i r="1">
      <x v="1"/>
    </i>
    <i>
      <x v="39"/>
    </i>
    <i r="1">
      <x v="17"/>
    </i>
    <i>
      <x v="35"/>
    </i>
    <i r="1">
      <x v="38"/>
    </i>
    <i>
      <x v="17"/>
    </i>
    <i r="1">
      <x v="32"/>
    </i>
    <i>
      <x v="29"/>
    </i>
    <i r="1">
      <x v="3"/>
    </i>
    <i>
      <x v="18"/>
    </i>
    <i r="1">
      <x v="16"/>
    </i>
    <i>
      <x v="33"/>
    </i>
    <i r="1">
      <x v="11"/>
    </i>
    <i>
      <x v="19"/>
    </i>
    <i r="1">
      <x v="36"/>
    </i>
    <i>
      <x v="3"/>
    </i>
    <i r="1">
      <x v="22"/>
    </i>
    <i>
      <x/>
    </i>
    <i r="1">
      <x/>
    </i>
    <i>
      <x v="13"/>
    </i>
    <i r="1">
      <x v="5"/>
    </i>
    <i>
      <x v="2"/>
    </i>
    <i r="1">
      <x v="10"/>
    </i>
    <i>
      <x v="30"/>
    </i>
    <i r="1">
      <x v="19"/>
    </i>
    <i>
      <x v="4"/>
    </i>
    <i r="1">
      <x v="15"/>
    </i>
    <i>
      <x v="32"/>
    </i>
    <i r="1">
      <x v="34"/>
    </i>
    <i>
      <x v="12"/>
    </i>
    <i r="1">
      <x v="18"/>
    </i>
    <i>
      <x v="34"/>
    </i>
    <i r="1">
      <x v="7"/>
    </i>
    <i>
      <x v="40"/>
    </i>
    <i r="1">
      <x v="13"/>
    </i>
    <i>
      <x v="36"/>
    </i>
    <i r="1">
      <x v="30"/>
    </i>
    <i>
      <x v="25"/>
    </i>
    <i r="1">
      <x v="4"/>
    </i>
    <i>
      <x v="10"/>
    </i>
    <i r="1">
      <x v="12"/>
    </i>
    <i>
      <x v="26"/>
    </i>
    <i r="1">
      <x v="10"/>
    </i>
    <i>
      <x v="1"/>
    </i>
    <i r="1">
      <x v="26"/>
    </i>
    <i>
      <x v="27"/>
    </i>
    <i r="1">
      <x v="24"/>
    </i>
    <i>
      <x v="24"/>
    </i>
    <i r="1">
      <x v="27"/>
    </i>
    <i t="grand">
      <x/>
    </i>
  </rowItems>
  <colFields count="1">
    <field x="22"/>
  </colFields>
  <colItems count="7">
    <i>
      <x/>
    </i>
    <i>
      <x v="1"/>
    </i>
    <i>
      <x v="2"/>
    </i>
    <i>
      <x v="3"/>
    </i>
    <i>
      <x v="4"/>
    </i>
    <i>
      <x v="5"/>
    </i>
    <i t="grand">
      <x/>
    </i>
  </colItems>
  <pageFields count="1">
    <pageField fld="13" hier="-1"/>
  </pageFields>
  <dataFields count="1">
    <dataField name="Count of Supplier Name" fld="2" subtotal="count" baseField="0" baseItem="0"/>
  </dataFields>
  <formats count="3">
    <format dxfId="6">
      <pivotArea field="2" type="button" dataOnly="0" labelOnly="1" outline="0" axis="axisRow" fieldPosition="0"/>
    </format>
    <format dxfId="5">
      <pivotArea dataOnly="0" labelOnly="1" fieldPosition="0">
        <references count="1">
          <reference field="22" count="0"/>
        </references>
      </pivotArea>
    </format>
    <format dxfId="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D39C3FE-A3ED-40EC-BBBA-2E922167DE26}" name="PivotTable2"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6:C20" firstHeaderRow="0" firstDataRow="1" firstDataCol="1" rowPageCount="2" colPageCount="1"/>
  <pivotFields count="22">
    <pivotField showAll="0"/>
    <pivotField showAll="0"/>
    <pivotField showAll="0"/>
    <pivotField showAll="0"/>
    <pivotField showAll="0"/>
    <pivotField axis="axisPage" multipleItemSelectionAllowed="1" showAll="0">
      <items count="5">
        <item x="0"/>
        <item x="1"/>
        <item x="2"/>
        <item h="1" x="3"/>
        <item t="default"/>
      </items>
    </pivotField>
    <pivotField multipleItemSelectionAllowed="1" showAll="0"/>
    <pivotField showAll="0"/>
    <pivotField showAll="0"/>
    <pivotField showAll="0"/>
    <pivotField axis="axisRow" showAll="0">
      <items count="4">
        <item x="2"/>
        <item x="1"/>
        <item x="0"/>
        <item t="default"/>
      </items>
    </pivotField>
    <pivotField showAll="0"/>
    <pivotField showAll="0"/>
    <pivotField showAll="0"/>
    <pivotField showAll="0"/>
    <pivotField showAll="0"/>
    <pivotField showAll="0"/>
    <pivotField showAll="0">
      <items count="10">
        <item x="6"/>
        <item x="1"/>
        <item x="3"/>
        <item x="5"/>
        <item x="7"/>
        <item x="4"/>
        <item x="8"/>
        <item x="2"/>
        <item x="0"/>
        <item t="default"/>
      </items>
    </pivotField>
    <pivotField axis="axisPage" showAll="0">
      <items count="17">
        <item x="9"/>
        <item x="3"/>
        <item x="13"/>
        <item x="10"/>
        <item x="7"/>
        <item x="2"/>
        <item x="1"/>
        <item x="12"/>
        <item x="4"/>
        <item x="14"/>
        <item x="11"/>
        <item x="5"/>
        <item x="6"/>
        <item x="8"/>
        <item x="15"/>
        <item x="0"/>
        <item t="default"/>
      </items>
    </pivotField>
    <pivotField showAll="0">
      <items count="5">
        <item x="2"/>
        <item x="3"/>
        <item x="1"/>
        <item x="0"/>
        <item t="default"/>
      </items>
    </pivotField>
    <pivotField showAll="0"/>
    <pivotField axis="axisRow" dataField="1" showAll="0">
      <items count="7">
        <item x="2"/>
        <item x="4"/>
        <item x="1"/>
        <item x="3"/>
        <item x="5"/>
        <item x="0"/>
        <item t="default"/>
      </items>
    </pivotField>
  </pivotFields>
  <rowFields count="2">
    <field x="10"/>
    <field x="21"/>
  </rowFields>
  <rowItems count="14">
    <i>
      <x/>
    </i>
    <i r="1">
      <x/>
    </i>
    <i r="1">
      <x v="2"/>
    </i>
    <i r="1">
      <x v="3"/>
    </i>
    <i r="1">
      <x v="5"/>
    </i>
    <i>
      <x v="1"/>
    </i>
    <i r="1">
      <x/>
    </i>
    <i r="1">
      <x v="1"/>
    </i>
    <i r="1">
      <x v="2"/>
    </i>
    <i r="1">
      <x v="3"/>
    </i>
    <i r="1">
      <x v="5"/>
    </i>
    <i>
      <x v="2"/>
    </i>
    <i r="1">
      <x v="5"/>
    </i>
    <i t="grand">
      <x/>
    </i>
  </rowItems>
  <colFields count="1">
    <field x="-2"/>
  </colFields>
  <colItems count="2">
    <i>
      <x/>
    </i>
    <i i="1">
      <x v="1"/>
    </i>
  </colItems>
  <pageFields count="2">
    <pageField fld="5" hier="-1"/>
    <pageField fld="18" hier="-1"/>
  </pageFields>
  <dataFields count="2">
    <dataField name="Count of Propellent (if identified) &quot;contains&quot;" fld="21" subtotal="count" baseField="0" baseItem="0"/>
    <dataField name="Count of Propellent (if identified) &quot;contains&quot;2" fld="21" subtotal="count" baseField="10" baseItem="0" numFmtId="10">
      <extLst>
        <ext xmlns:x14="http://schemas.microsoft.com/office/spreadsheetml/2009/9/main" uri="{E15A36E0-9728-4e99-A89B-3F7291B0FE68}">
          <x14:dataField pivotShowAs="percentOfParentRow"/>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FDE57E7-1261-4DFA-8E6F-C0173FE1EB9A}"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6:C96" firstHeaderRow="0" firstDataRow="1" firstDataCol="1" rowPageCount="3" colPageCount="1"/>
  <pivotFields count="19">
    <pivotField showAll="0"/>
    <pivotField showAll="0"/>
    <pivotField showAll="0"/>
    <pivotField showAll="0"/>
    <pivotField axis="axisPage" showAll="0" sortType="descending">
      <items count="81">
        <item x="0"/>
        <item x="49"/>
        <item x="1"/>
        <item x="62"/>
        <item x="2"/>
        <item x="46"/>
        <item x="63"/>
        <item x="64"/>
        <item x="65"/>
        <item x="3"/>
        <item x="42"/>
        <item x="54"/>
        <item x="55"/>
        <item x="4"/>
        <item x="67"/>
        <item x="5"/>
        <item x="6"/>
        <item x="7"/>
        <item x="8"/>
        <item x="68"/>
        <item x="9"/>
        <item x="44"/>
        <item x="10"/>
        <item x="11"/>
        <item x="12"/>
        <item x="13"/>
        <item x="47"/>
        <item x="40"/>
        <item x="69"/>
        <item x="71"/>
        <item x="14"/>
        <item x="59"/>
        <item x="15"/>
        <item x="16"/>
        <item x="17"/>
        <item x="72"/>
        <item x="51"/>
        <item x="61"/>
        <item x="18"/>
        <item x="19"/>
        <item x="20"/>
        <item x="21"/>
        <item x="22"/>
        <item x="23"/>
        <item x="43"/>
        <item x="24"/>
        <item x="25"/>
        <item x="57"/>
        <item x="26"/>
        <item x="27"/>
        <item x="28"/>
        <item x="56"/>
        <item x="50"/>
        <item x="74"/>
        <item x="73"/>
        <item x="29"/>
        <item x="75"/>
        <item x="41"/>
        <item x="52"/>
        <item x="76"/>
        <item x="30"/>
        <item x="78"/>
        <item x="31"/>
        <item x="45"/>
        <item x="48"/>
        <item x="77"/>
        <item x="32"/>
        <item x="66"/>
        <item x="33"/>
        <item x="60"/>
        <item x="34"/>
        <item x="35"/>
        <item x="58"/>
        <item x="53"/>
        <item x="36"/>
        <item x="37"/>
        <item x="38"/>
        <item x="79"/>
        <item x="39"/>
        <item x="70"/>
        <item t="default"/>
      </items>
      <autoSortScope>
        <pivotArea dataOnly="0" outline="0" fieldPosition="0">
          <references count="1">
            <reference field="4294967294" count="1" selected="0">
              <x v="1"/>
            </reference>
          </references>
        </pivotArea>
      </autoSortScope>
    </pivotField>
    <pivotField axis="axisPage" multipleItemSelectionAllowed="1" showAll="0">
      <items count="5">
        <item h="1" x="0"/>
        <item x="1"/>
        <item x="2"/>
        <item h="1" x="3"/>
        <item t="default"/>
      </items>
    </pivotField>
    <pivotField multipleItemSelectionAllowed="1" showAll="0"/>
    <pivotField showAll="0"/>
    <pivotField axis="axisRow" dataField="1" showAll="0" sortType="descending">
      <items count="64">
        <item x="3"/>
        <item x="45"/>
        <item x="48"/>
        <item x="44"/>
        <item x="49"/>
        <item x="50"/>
        <item x="51"/>
        <item x="4"/>
        <item x="5"/>
        <item x="52"/>
        <item x="41"/>
        <item x="21"/>
        <item x="33"/>
        <item x="53"/>
        <item x="27"/>
        <item x="34"/>
        <item x="35"/>
        <item x="6"/>
        <item x="22"/>
        <item x="29"/>
        <item x="7"/>
        <item x="1"/>
        <item x="54"/>
        <item x="23"/>
        <item x="8"/>
        <item x="56"/>
        <item x="42"/>
        <item x="9"/>
        <item x="10"/>
        <item x="20"/>
        <item x="11"/>
        <item x="32"/>
        <item x="2"/>
        <item x="12"/>
        <item x="13"/>
        <item x="46"/>
        <item x="14"/>
        <item x="15"/>
        <item x="58"/>
        <item x="57"/>
        <item x="59"/>
        <item x="16"/>
        <item x="47"/>
        <item x="36"/>
        <item x="17"/>
        <item x="61"/>
        <item x="43"/>
        <item x="39"/>
        <item x="60"/>
        <item x="30"/>
        <item x="18"/>
        <item x="24"/>
        <item x="25"/>
        <item x="26"/>
        <item x="31"/>
        <item x="19"/>
        <item x="37"/>
        <item x="28"/>
        <item x="38"/>
        <item x="40"/>
        <item x="62"/>
        <item x="55"/>
        <item x="0"/>
        <item t="default"/>
      </items>
      <autoSortScope>
        <pivotArea dataOnly="0" outline="0" fieldPosition="0">
          <references count="1">
            <reference field="4294967294" count="1" selected="0">
              <x v="1"/>
            </reference>
          </references>
        </pivotArea>
      </autoSortScope>
    </pivotField>
    <pivotField axis="axisRow" showAll="0">
      <items count="170">
        <item x="150"/>
        <item x="126"/>
        <item x="151"/>
        <item x="141"/>
        <item x="152"/>
        <item x="5"/>
        <item x="132"/>
        <item x="133"/>
        <item x="155"/>
        <item x="70"/>
        <item x="69"/>
        <item x="89"/>
        <item x="90"/>
        <item x="88"/>
        <item x="93"/>
        <item x="91"/>
        <item x="92"/>
        <item x="154"/>
        <item x="49"/>
        <item x="158"/>
        <item x="41"/>
        <item x="52"/>
        <item x="95"/>
        <item x="12"/>
        <item x="96"/>
        <item x="97"/>
        <item x="31"/>
        <item x="98"/>
        <item x="32"/>
        <item x="13"/>
        <item x="14"/>
        <item x="33"/>
        <item x="34"/>
        <item x="102"/>
        <item x="103"/>
        <item x="100"/>
        <item x="101"/>
        <item x="99"/>
        <item x="131"/>
        <item x="159"/>
        <item x="153"/>
        <item x="123"/>
        <item x="143"/>
        <item x="145"/>
        <item x="53"/>
        <item x="7"/>
        <item x="110"/>
        <item x="111"/>
        <item x="29"/>
        <item x="157"/>
        <item x="156"/>
        <item x="166"/>
        <item x="81"/>
        <item x="83"/>
        <item x="73"/>
        <item x="75"/>
        <item x="78"/>
        <item x="79"/>
        <item x="74"/>
        <item x="71"/>
        <item x="76"/>
        <item x="77"/>
        <item x="72"/>
        <item x="80"/>
        <item x="82"/>
        <item x="47"/>
        <item x="112"/>
        <item x="113"/>
        <item x="115"/>
        <item x="116"/>
        <item x="114"/>
        <item x="117"/>
        <item x="118"/>
        <item x="119"/>
        <item x="4"/>
        <item x="8"/>
        <item x="125"/>
        <item x="124"/>
        <item x="85"/>
        <item x="84"/>
        <item x="86"/>
        <item x="87"/>
        <item x="22"/>
        <item x="51"/>
        <item x="66"/>
        <item x="1"/>
        <item x="64"/>
        <item x="3"/>
        <item x="162"/>
        <item x="30"/>
        <item x="161"/>
        <item x="9"/>
        <item x="142"/>
        <item x="48"/>
        <item x="44"/>
        <item x="163"/>
        <item x="130"/>
        <item x="68"/>
        <item x="10"/>
        <item x="147"/>
        <item x="148"/>
        <item x="149"/>
        <item x="43"/>
        <item x="63"/>
        <item x="28"/>
        <item x="62"/>
        <item x="134"/>
        <item x="11"/>
        <item x="27"/>
        <item x="61"/>
        <item x="2"/>
        <item x="50"/>
        <item x="18"/>
        <item x="19"/>
        <item x="129"/>
        <item x="127"/>
        <item x="128"/>
        <item x="164"/>
        <item x="20"/>
        <item x="21"/>
        <item x="60"/>
        <item x="26"/>
        <item x="55"/>
        <item x="167"/>
        <item x="23"/>
        <item x="165"/>
        <item x="58"/>
        <item x="65"/>
        <item x="45"/>
        <item x="24"/>
        <item x="120"/>
        <item x="121"/>
        <item x="54"/>
        <item x="122"/>
        <item x="140"/>
        <item x="137"/>
        <item x="139"/>
        <item x="138"/>
        <item x="37"/>
        <item x="38"/>
        <item x="39"/>
        <item x="40"/>
        <item x="46"/>
        <item x="25"/>
        <item x="135"/>
        <item x="136"/>
        <item x="59"/>
        <item x="67"/>
        <item x="146"/>
        <item x="15"/>
        <item x="104"/>
        <item x="105"/>
        <item x="16"/>
        <item x="107"/>
        <item x="106"/>
        <item x="17"/>
        <item x="35"/>
        <item x="36"/>
        <item x="109"/>
        <item x="108"/>
        <item x="144"/>
        <item x="56"/>
        <item x="6"/>
        <item x="42"/>
        <item x="168"/>
        <item x="57"/>
        <item x="94"/>
        <item x="160"/>
        <item x="0"/>
        <item t="default"/>
      </items>
    </pivotField>
    <pivotField showAll="0"/>
    <pivotField showAll="0"/>
    <pivotField showAll="0"/>
    <pivotField showAll="0"/>
    <pivotField showAll="0"/>
    <pivotField showAll="0"/>
    <pivotField showAll="0"/>
    <pivotField showAll="0"/>
    <pivotField axis="axisPage" multipleItemSelectionAllowed="1" showAll="0">
      <items count="7">
        <item h="1" x="2"/>
        <item h="1" x="4"/>
        <item x="1"/>
        <item h="1" x="3"/>
        <item h="1" x="5"/>
        <item x="0"/>
        <item t="default"/>
      </items>
    </pivotField>
  </pivotFields>
  <rowFields count="2">
    <field x="8"/>
    <field x="9"/>
  </rowFields>
  <rowItems count="90">
    <i>
      <x v="21"/>
    </i>
    <i r="1">
      <x v="85"/>
    </i>
    <i r="1">
      <x v="86"/>
    </i>
    <i r="1">
      <x v="87"/>
    </i>
    <i>
      <x v="41"/>
    </i>
    <i r="1">
      <x v="82"/>
    </i>
    <i r="1">
      <x v="84"/>
    </i>
    <i>
      <x v="32"/>
    </i>
    <i r="1">
      <x v="9"/>
    </i>
    <i r="1">
      <x v="10"/>
    </i>
    <i r="1">
      <x v="110"/>
    </i>
    <i r="1">
      <x v="111"/>
    </i>
    <i>
      <x v="28"/>
    </i>
    <i r="1">
      <x v="107"/>
    </i>
    <i>
      <x v="54"/>
    </i>
    <i r="1">
      <x v="142"/>
    </i>
    <i>
      <x v="59"/>
    </i>
    <i r="1">
      <x v="146"/>
    </i>
    <i r="1">
      <x v="147"/>
    </i>
    <i>
      <x v="17"/>
    </i>
    <i r="1">
      <x v="45"/>
    </i>
    <i>
      <x v="44"/>
    </i>
    <i r="1">
      <x v="124"/>
    </i>
    <i>
      <x v="33"/>
    </i>
    <i r="1">
      <x v="112"/>
    </i>
    <i>
      <x v="49"/>
    </i>
    <i r="1">
      <x v="127"/>
    </i>
    <i r="1">
      <x v="128"/>
    </i>
    <i>
      <x v="11"/>
    </i>
    <i r="1">
      <x v="102"/>
    </i>
    <i r="1">
      <x v="103"/>
    </i>
    <i r="1">
      <x v="104"/>
    </i>
    <i r="1">
      <x v="105"/>
    </i>
    <i>
      <x v="12"/>
    </i>
    <i r="1">
      <x v="18"/>
    </i>
    <i>
      <x v="8"/>
    </i>
    <i r="1">
      <x v="162"/>
    </i>
    <i>
      <x/>
    </i>
    <i r="1">
      <x v="74"/>
    </i>
    <i r="1">
      <x v="110"/>
    </i>
    <i>
      <x v="56"/>
    </i>
    <i r="1">
      <x v="161"/>
    </i>
    <i>
      <x v="15"/>
    </i>
    <i r="1">
      <x v="21"/>
    </i>
    <i>
      <x v="58"/>
    </i>
    <i r="1">
      <x v="165"/>
    </i>
    <i>
      <x v="50"/>
    </i>
    <i r="1">
      <x v="129"/>
    </i>
    <i r="1">
      <x v="132"/>
    </i>
    <i>
      <x v="27"/>
    </i>
    <i r="1">
      <x v="98"/>
    </i>
    <i>
      <x v="30"/>
    </i>
    <i r="1">
      <x v="23"/>
    </i>
    <i r="1">
      <x v="152"/>
    </i>
    <i>
      <x v="10"/>
    </i>
    <i r="1">
      <x v="109"/>
    </i>
    <i>
      <x v="31"/>
    </i>
    <i r="1">
      <x v="65"/>
    </i>
    <i>
      <x v="14"/>
    </i>
    <i r="1">
      <x v="20"/>
    </i>
    <i>
      <x v="51"/>
    </i>
    <i r="1">
      <x v="138"/>
    </i>
    <i>
      <x v="37"/>
    </i>
    <i r="1">
      <x v="119"/>
    </i>
    <i>
      <x v="29"/>
    </i>
    <i r="1">
      <x v="108"/>
    </i>
    <i>
      <x v="20"/>
    </i>
    <i r="1">
      <x v="75"/>
    </i>
    <i>
      <x v="7"/>
    </i>
    <i r="1">
      <x v="5"/>
    </i>
    <i>
      <x v="43"/>
    </i>
    <i r="1">
      <x v="122"/>
    </i>
    <i>
      <x v="16"/>
    </i>
    <i r="1">
      <x v="44"/>
    </i>
    <i>
      <x v="19"/>
    </i>
    <i r="1">
      <x v="94"/>
    </i>
    <i>
      <x v="57"/>
    </i>
    <i r="1">
      <x v="163"/>
    </i>
    <i>
      <x v="36"/>
    </i>
    <i r="1">
      <x v="118"/>
    </i>
    <i>
      <x v="18"/>
    </i>
    <i r="1">
      <x v="48"/>
    </i>
    <i>
      <x v="47"/>
    </i>
    <i r="1">
      <x v="126"/>
    </i>
    <i>
      <x v="23"/>
    </i>
    <i r="1">
      <x v="89"/>
    </i>
    <i>
      <x v="62"/>
    </i>
    <i r="1">
      <x v="120"/>
    </i>
    <i r="1">
      <x v="121"/>
    </i>
    <i t="grand">
      <x/>
    </i>
  </rowItems>
  <colFields count="1">
    <field x="-2"/>
  </colFields>
  <colItems count="2">
    <i>
      <x/>
    </i>
    <i i="1">
      <x v="1"/>
    </i>
  </colItems>
  <pageFields count="3">
    <pageField fld="5" hier="-1"/>
    <pageField fld="18" hier="-1"/>
    <pageField fld="4" hier="-1"/>
  </pageFields>
  <dataFields count="2">
    <dataField name="Count of Supplier" fld="8" subtotal="count" baseField="0" baseItem="0"/>
    <dataField name="Count of Supplier2" fld="8" subtotal="count" showDataAs="percentOfCol" baseField="8" baseItem="0" numFmtId="10"/>
  </dataFields>
  <formats count="2">
    <format dxfId="3">
      <pivotArea collapsedLevelsAreSubtotals="1" fieldPosition="0">
        <references count="2">
          <reference field="4294967294" count="1" selected="0">
            <x v="1"/>
          </reference>
          <reference field="8" count="1">
            <x v="32"/>
          </reference>
        </references>
      </pivotArea>
    </format>
    <format dxfId="2">
      <pivotArea collapsedLevelsAreSubtotals="1" fieldPosition="0">
        <references count="3">
          <reference field="4294967294" count="1" selected="0">
            <x v="1"/>
          </reference>
          <reference field="8" count="1" selected="0">
            <x v="0"/>
          </reference>
          <reference field="9" count="1">
            <x v="1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F4808D7-ABEC-4C30-B23E-4FC1C46E37F8}"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F6" firstHeaderRow="0" firstDataRow="1" firstDataCol="1" rowPageCount="1" colPageCount="1"/>
  <pivotFields count="28">
    <pivotField showAll="0"/>
    <pivotField showAll="0"/>
    <pivotField showAll="0"/>
    <pivotField showAll="0"/>
    <pivotField axis="axisRow" showAll="0">
      <items count="24">
        <item h="1" x="0"/>
        <item h="1" x="8"/>
        <item h="1" x="9"/>
        <item h="1" x="21"/>
        <item h="1" x="13"/>
        <item h="1" x="10"/>
        <item h="1" x="11"/>
        <item h="1" x="19"/>
        <item h="1" x="12"/>
        <item h="1" x="14"/>
        <item h="1" x="22"/>
        <item h="1" x="15"/>
        <item h="1" x="18"/>
        <item x="1"/>
        <item x="3"/>
        <item h="1" x="5"/>
        <item h="1" x="16"/>
        <item h="1" x="6"/>
        <item h="1" x="20"/>
        <item h="1" x="7"/>
        <item h="1" x="4"/>
        <item h="1" x="2"/>
        <item h="1" x="17"/>
        <item t="default"/>
      </items>
    </pivotField>
    <pivotField axis="axisPage" dataField="1" showAll="0">
      <items count="5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dataField="1" showAll="0"/>
    <pivotField dataField="1" showAll="0"/>
    <pivotField showAll="0"/>
    <pivotField showAll="0"/>
    <pivotField showAll="0"/>
  </pivotFields>
  <rowFields count="1">
    <field x="4"/>
  </rowFields>
  <rowItems count="3">
    <i>
      <x v="13"/>
    </i>
    <i>
      <x v="14"/>
    </i>
    <i t="grand">
      <x/>
    </i>
  </rowItems>
  <colFields count="1">
    <field x="-2"/>
  </colFields>
  <colItems count="5">
    <i>
      <x/>
    </i>
    <i i="1">
      <x v="1"/>
    </i>
    <i i="2">
      <x v="2"/>
    </i>
    <i i="3">
      <x v="3"/>
    </i>
    <i i="4">
      <x v="4"/>
    </i>
  </colItems>
  <pageFields count="1">
    <pageField fld="5" hier="-1"/>
  </pageFields>
  <dataFields count="5">
    <dataField name="Count of Supplier" fld="5" subtotal="count" baseField="0" baseItem="0"/>
    <dataField name="Sum of Contains Bitterant is mentioned online (Y=1/N=0)" fld="20" baseField="0" baseItem="0"/>
    <dataField name="Sum of Inhalation abuse is mentioned online (Y=1/N=0)" fld="22" baseField="0" baseItem="0"/>
    <dataField name="Sum of The term &quot;Air&quot; is used in the online description [e.g., product name, description, or listed features] (Y=1/N=0)" fld="23" baseField="0" baseItem="0"/>
    <dataField name="Sum of The Term &quot;Air&quot; is used on the product labeling" fld="24" baseField="4" baseItem="19"/>
  </dataFields>
  <formats count="2">
    <format dxfId="1">
      <pivotArea field="4" type="button" dataOnly="0" labelOnly="1" outline="0" axis="axisRow"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Consulting 2">
      <a:dk1>
        <a:srgbClr val="595959"/>
      </a:dk1>
      <a:lt1>
        <a:srgbClr val="FFFFFF"/>
      </a:lt1>
      <a:dk2>
        <a:srgbClr val="000000"/>
      </a:dk2>
      <a:lt2>
        <a:srgbClr val="FFFFFF"/>
      </a:lt2>
      <a:accent1>
        <a:srgbClr val="A83D72"/>
      </a:accent1>
      <a:accent2>
        <a:srgbClr val="35647D"/>
      </a:accent2>
      <a:accent3>
        <a:srgbClr val="7F7F7F"/>
      </a:accent3>
      <a:accent4>
        <a:srgbClr val="FF9E15"/>
      </a:accent4>
      <a:accent5>
        <a:srgbClr val="00A6CE"/>
      </a:accent5>
      <a:accent6>
        <a:srgbClr val="424242"/>
      </a:accent6>
      <a:hlink>
        <a:srgbClr val="02AED9"/>
      </a:hlink>
      <a:folHlink>
        <a:srgbClr val="5D87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9" dT="2023-03-21T14:01:37.78" personId="{1C867A10-A609-4C88-BA4F-5F6036D2CE21}" id="{F05BFD02-4317-4628-A3E1-9CA6C4AF991F}">
    <text>dba= doing business as</text>
  </threadedComment>
</ThreadedComments>
</file>

<file path=xl/threadedComments/threadedComment2.xml><?xml version="1.0" encoding="utf-8"?>
<ThreadedComments xmlns="http://schemas.microsoft.com/office/spreadsheetml/2018/threadedcomments" xmlns:x="http://schemas.openxmlformats.org/spreadsheetml/2006/main">
  <threadedComment ref="D26" dT="2023-03-21T14:01:37.78" personId="{1C867A10-A609-4C88-BA4F-5F6036D2CE21}" id="{61724E01-DE89-4144-8FBC-FD7F3F525A28}">
    <text>dba= doing business as</text>
  </threadedComment>
</ThreadedComments>
</file>

<file path=xl/threadedComments/threadedComment3.xml><?xml version="1.0" encoding="utf-8"?>
<ThreadedComments xmlns="http://schemas.microsoft.com/office/spreadsheetml/2018/threadedcomments" xmlns:x="http://schemas.openxmlformats.org/spreadsheetml/2006/main">
  <threadedComment ref="F264" dT="2023-03-21T14:01:37.78" personId="{1C867A10-A609-4C88-BA4F-5F6036D2CE21}" id="{52E0B95D-B6B5-41F3-B1ED-72C55EBF7BDA}">
    <text>dba= doing business as</text>
  </threadedComment>
</ThreadedComments>
</file>

<file path=xl/threadedComments/threadedComment4.xml><?xml version="1.0" encoding="utf-8"?>
<ThreadedComments xmlns="http://schemas.microsoft.com/office/spreadsheetml/2018/threadedcomments" xmlns:x="http://schemas.openxmlformats.org/spreadsheetml/2006/main">
  <threadedComment ref="I4" dT="2023-03-29T12:41:31.19" personId="{9D156AA1-A04F-4313-8D98-25EAE53DE117}" id="{377E1F95-C813-4B3B-81F6-E0C6EC68767C}">
    <text>To include cites from AAC listing that did not make the first cut. See my EM, 3/28/2023 7:13 PM</text>
  </threadedComment>
  <threadedComment ref="K4" dT="2023-04-06T22:51:20.73" personId="{1C867A10-A609-4C88-BA4F-5F6036D2CE21}" id="{1317D0E2-85ED-4ACC-B21B-3B0E5DDCD702}">
    <text>Top-10 cities by population, approved by Bridget, 4/5/23</text>
  </threadedComment>
  <threadedComment ref="G8" dT="2023-03-29T12:40:46.91" personId="{9D156AA1-A04F-4313-8D98-25EAE53DE117}" id="{B1959743-A24A-43A7-8E0C-6815486F8670}">
    <text>Changed by NM</text>
  </threadedComment>
</ThreadedComments>
</file>

<file path=xl/threadedComments/threadedComment5.xml><?xml version="1.0" encoding="utf-8"?>
<ThreadedComments xmlns="http://schemas.microsoft.com/office/spreadsheetml/2018/threadedcomments" xmlns:x="http://schemas.openxmlformats.org/spreadsheetml/2006/main">
  <threadedComment ref="N11" dT="2023-03-21T14:01:37.78" personId="{1C867A10-A609-4C88-BA4F-5F6036D2CE21}" id="{8264E180-E539-4689-A6B4-EDCB89B79D27}">
    <text>dba= doing business as</text>
  </threadedComment>
  <threadedComment ref="G79" dT="2023-03-21T14:01:37.78" personId="{1C867A10-A609-4C88-BA4F-5F6036D2CE21}" id="{2729F6AB-5650-4B5D-A91E-F44F3051BDA0}">
    <text>dba= doing business as</text>
  </threadedComment>
  <threadedComment ref="N79" dT="2023-03-21T14:01:37.78" personId="{1C867A10-A609-4C88-BA4F-5F6036D2CE21}" id="{2942BC0E-1AEC-47EB-8A33-DA2FB85CE483}">
    <text>dba= doing business as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shaun.montgomery@euromonitor.com" TargetMode="External"/><Relationship Id="rId1" Type="http://schemas.openxmlformats.org/officeDocument/2006/relationships/hyperlink" Target="mailto:natasha.menon@euromonitor.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opolar.com/collections/air-duster/products/2019-new-opolar-battery-operated-air-duster" TargetMode="External"/><Relationship Id="rId13" Type="http://schemas.openxmlformats.org/officeDocument/2006/relationships/drawing" Target="../drawings/drawing8.xml"/><Relationship Id="rId3" Type="http://schemas.openxmlformats.org/officeDocument/2006/relationships/hyperlink" Target="https://www.amazon.com/Operated-Rechargeable-Reusable-Computer-Cleaning-Compressed/dp/B0887WKNHD" TargetMode="External"/><Relationship Id="rId7" Type="http://schemas.openxmlformats.org/officeDocument/2006/relationships/hyperlink" Target="https://www.newegg.com/p/2ZF-00MY-00013" TargetMode="External"/><Relationship Id="rId12" Type="http://schemas.openxmlformats.org/officeDocument/2006/relationships/printerSettings" Target="../printerSettings/printerSettings9.bin"/><Relationship Id="rId2" Type="http://schemas.openxmlformats.org/officeDocument/2006/relationships/hyperlink" Target="https://www.walmart.com/ip/Compressed-Air-Air-Duster-Multi-Use-Electric-Duster-550-watts-Cleaning-Dust-Hairs-Computer-Replaces-Can-Black/879602651" TargetMode="External"/><Relationship Id="rId1" Type="http://schemas.openxmlformats.org/officeDocument/2006/relationships/hyperlink" Target="https://www.temu.com/1set-3-in-1-cordless-15000pa-vacuum-cleaner-50000rpm-air-duster-wireless-dust-blower-electric-air-pump-portable-rechargeable-air-cleaner-vacum-for-computer-keyboard-sofa-car-home-office-g-601099513258859.html?top_gallery_url=https%3A%2F%2Fimg.kwcdn.com%2Fproduct%2Fopen%2F2022-12-07%2F1670378924426-ce6512558ea74940bc6e0aa203bc8697-goods.jpeg&amp;spec_gallery_id=11582056&amp;refer_page_sn=10009&amp;refer_source=10022&amp;freesia_scene=2&amp;search_key=canned%20air&amp;refer_page_el_sn=200049&amp;_x_vst_scene=adg&amp;_x_ads_sub_channel=search&amp;_x_ads_account=176148513&amp;_x_ads_channel=bing&amp;_x_ads_creative_id=82738614636630&amp;_x_ns_device=c&amp;_x_ns_keyword=Temu&amp;_x_ns_match_type=e&amp;_x_ns_msclkid=2e144624e9d9166cb7cf25d27eb5d0ea&amp;_x_ads_set=518429138&amp;_x_ns_source=o&amp;_x_ads_id=1323813638137242&amp;_x_sessn_id=c63uy4ilfy&amp;refer_page_name=search_result&amp;refer_page_id=10009_1677105023832_noye4tnfoi" TargetMode="External"/><Relationship Id="rId6" Type="http://schemas.openxmlformats.org/officeDocument/2006/relationships/hyperlink" Target="https://www.amazon.com/ALPTHY-Electric-Indicator-Compressed-Rechargeable/dp/B09G31CCDB/ref=asc_df_B09G31CCDB/?tag=hyprod-20&amp;linkCode=df0&amp;hvadid=545942253969&amp;hvpos=&amp;hvnetw=g&amp;hvrand=5217014447945746980&amp;hvpone=&amp;hvptwo=&amp;hvqmt=&amp;hvdev=c&amp;hvdvcmdl=&amp;hvlocint=&amp;hvlocphy=9067609&amp;hvtargid=pla-1440836512538&amp;psc=1" TargetMode="External"/><Relationship Id="rId11" Type="http://schemas.openxmlformats.org/officeDocument/2006/relationships/hyperlink" Target="mailto:60W@51,000RPM,%2030%20mins%20runtime" TargetMode="External"/><Relationship Id="rId5" Type="http://schemas.openxmlformats.org/officeDocument/2006/relationships/hyperlink" Target="https://www.amazon.com/Computer-Electronics-Cleaning-Rechargeable-Compressed/dp/B07YWHSYTX/ref=sr_1_1?m=AXYF1TIEMBXK3&amp;qid=1677266297&amp;s=merchant-items&amp;sr=1-1" TargetMode="External"/><Relationship Id="rId10" Type="http://schemas.openxmlformats.org/officeDocument/2006/relationships/hyperlink" Target="https://www.opolar.com/collections/air-duster/products/upgraded-battery-operated-air-duster-vacuum-blower-2-in-1" TargetMode="External"/><Relationship Id="rId4" Type="http://schemas.openxmlformats.org/officeDocument/2006/relationships/hyperlink" Target="https://xpower.com/shop/a-2-airrow-pro-multipurpose-powered-air-duster/" TargetMode="External"/><Relationship Id="rId9" Type="http://schemas.openxmlformats.org/officeDocument/2006/relationships/hyperlink" Target="https://www.opolar.com/collections/air-duster/products/2020-new-opolar-upgraded-cordless-electric-compressed-air-duster-60000rp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sba.gov/document/support-table-size-standard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2.xml"/></Relationships>
</file>

<file path=xl/worksheets/_rels/sheet17.xml.rels><?xml version="1.0" encoding="UTF-8" standalone="yes"?>
<Relationships xmlns="http://schemas.openxmlformats.org/package/2006/relationships"><Relationship Id="rId3" Type="http://schemas.openxmlformats.org/officeDocument/2006/relationships/hyperlink" Target="https://www.monarchshores.com/drug-addiction/10-cities-with-worst-drug-problems/" TargetMode="External"/><Relationship Id="rId7" Type="http://schemas.microsoft.com/office/2017/10/relationships/threadedComment" Target="../threadedComments/threadedComment4.xml"/><Relationship Id="rId2" Type="http://schemas.openxmlformats.org/officeDocument/2006/relationships/hyperlink" Target="https://scottsdalerecovery.com/7-us-cities-with-the-worst-drug-problems/" TargetMode="External"/><Relationship Id="rId1" Type="http://schemas.openxmlformats.org/officeDocument/2006/relationships/hyperlink" Target="https://americanaddictioncenters.org/blog/substance-abuse-by-city"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9.xml.rels><?xml version="1.0" encoding="UTF-8" standalone="yes"?>
<Relationships xmlns="http://schemas.openxmlformats.org/package/2006/relationships"><Relationship Id="rId8" Type="http://schemas.openxmlformats.org/officeDocument/2006/relationships/hyperlink" Target="http://www.consumered.org/learn/inhalant-abuse" TargetMode="External"/><Relationship Id="rId13" Type="http://schemas.openxmlformats.org/officeDocument/2006/relationships/drawing" Target="../drawings/drawing13.xml"/><Relationship Id="rId3" Type="http://schemas.openxmlformats.org/officeDocument/2006/relationships/hyperlink" Target="https://www.walmart.com/ip/Dust-Off-RET10522-Compressed-Gas-Duster-2-Pack/176165691?athbdg=L1102" TargetMode="External"/><Relationship Id="rId7" Type="http://schemas.openxmlformats.org/officeDocument/2006/relationships/hyperlink" Target="http://www.consumered.org/learn/inhalant-abuse" TargetMode="External"/><Relationship Id="rId12" Type="http://schemas.openxmlformats.org/officeDocument/2006/relationships/printerSettings" Target="../printerSettings/printerSettings16.bin"/><Relationship Id="rId2" Type="http://schemas.openxmlformats.org/officeDocument/2006/relationships/hyperlink" Target="https://www.target.com/p/endust-duster-10-oz/-/A-13660013" TargetMode="External"/><Relationship Id="rId16" Type="http://schemas.microsoft.com/office/2017/10/relationships/threadedComment" Target="../threadedComments/threadedComment5.xml"/><Relationship Id="rId1" Type="http://schemas.openxmlformats.org/officeDocument/2006/relationships/hyperlink" Target="https://www.target.com/p/endust-10oz-two-pack-duster/-/A-13660027" TargetMode="External"/><Relationship Id="rId6" Type="http://schemas.openxmlformats.org/officeDocument/2006/relationships/hyperlink" Target="https://www.walmart.com/ip/Endust-END11407-Multipurpose-Duster-2-Pack/15406471" TargetMode="External"/><Relationship Id="rId11" Type="http://schemas.openxmlformats.org/officeDocument/2006/relationships/hyperlink" Target="http://www.consumered.org/learn/inhalant-abuse" TargetMode="External"/><Relationship Id="rId5" Type="http://schemas.openxmlformats.org/officeDocument/2006/relationships/hyperlink" Target="https://www.walmart.com/ip/Maxell-190025-Ca3-Blast-Away-Canned-Air-single/21556700" TargetMode="External"/><Relationship Id="rId15" Type="http://schemas.openxmlformats.org/officeDocument/2006/relationships/comments" Target="../comments5.xml"/><Relationship Id="rId10" Type="http://schemas.openxmlformats.org/officeDocument/2006/relationships/hyperlink" Target="http://www.consumered.org/learn/inhalant-abuse" TargetMode="External"/><Relationship Id="rId4" Type="http://schemas.openxmlformats.org/officeDocument/2006/relationships/hyperlink" Target="https://www.walmart.com/ip/Dust-Off-12-pk-Compressed-Air-Computer-TV-Gas-Cans-Duster-10-oz-Keyboard-Laptop/446582152" TargetMode="External"/><Relationship Id="rId9" Type="http://schemas.openxmlformats.org/officeDocument/2006/relationships/hyperlink" Target="http://www.consumered.org/learn/inhalant-abuse" TargetMode="External"/><Relationship Id="rId1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ba.gov/document/support-table-size-standards" TargetMode="External"/></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walmart.com/ip/Dust-Off-RET10522-Compressed-Gas-Duster-2-Pack/176165691?athbdg=L1102" TargetMode="External"/><Relationship Id="rId7" Type="http://schemas.openxmlformats.org/officeDocument/2006/relationships/printerSettings" Target="../printerSettings/printerSettings6.bin"/><Relationship Id="rId2" Type="http://schemas.openxmlformats.org/officeDocument/2006/relationships/hyperlink" Target="https://www.target.com/p/endust-duster-10-oz/-/A-13660013" TargetMode="External"/><Relationship Id="rId1" Type="http://schemas.openxmlformats.org/officeDocument/2006/relationships/hyperlink" Target="https://www.target.com/p/endust-10oz-two-pack-duster/-/A-13660027" TargetMode="External"/><Relationship Id="rId6" Type="http://schemas.openxmlformats.org/officeDocument/2006/relationships/hyperlink" Target="https://www.walmart.com/ip/Endust-END11407-Multipurpose-Duster-2-Pack/15406471" TargetMode="External"/><Relationship Id="rId11" Type="http://schemas.microsoft.com/office/2017/10/relationships/threadedComment" Target="../threadedComments/threadedComment1.xml"/><Relationship Id="rId5" Type="http://schemas.openxmlformats.org/officeDocument/2006/relationships/hyperlink" Target="https://www.walmart.com/ip/Maxell-190025-Ca3-Blast-Away-Canned-Air-single/21556700" TargetMode="External"/><Relationship Id="rId10" Type="http://schemas.openxmlformats.org/officeDocument/2006/relationships/comments" Target="../comments1.xml"/><Relationship Id="rId4" Type="http://schemas.openxmlformats.org/officeDocument/2006/relationships/hyperlink" Target="https://www.walmart.com/ip/Dust-Off-12-pk-Compressed-Air-Computer-TV-Gas-Cans-Duster-10-oz-Keyboard-Laptop/446582152" TargetMode="External"/><Relationship Id="rId9"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datanyze.com/" TargetMode="External"/><Relationship Id="rId13" Type="http://schemas.openxmlformats.org/officeDocument/2006/relationships/hyperlink" Target="https://www.datanyze.com/" TargetMode="External"/><Relationship Id="rId18" Type="http://schemas.openxmlformats.org/officeDocument/2006/relationships/hyperlink" Target="https://www.datanyze.com/" TargetMode="External"/><Relationship Id="rId26" Type="http://schemas.openxmlformats.org/officeDocument/2006/relationships/hyperlink" Target="https://www.datanyze.com/" TargetMode="External"/><Relationship Id="rId3" Type="http://schemas.openxmlformats.org/officeDocument/2006/relationships/hyperlink" Target="http://www.consumered.org/learn/inhalant-abuse" TargetMode="External"/><Relationship Id="rId21" Type="http://schemas.openxmlformats.org/officeDocument/2006/relationships/hyperlink" Target="https://www.datanyze.com/" TargetMode="External"/><Relationship Id="rId7" Type="http://schemas.openxmlformats.org/officeDocument/2006/relationships/hyperlink" Target="https://www.datanyze.com/" TargetMode="External"/><Relationship Id="rId12" Type="http://schemas.openxmlformats.org/officeDocument/2006/relationships/hyperlink" Target="https://www.datanyze.com/" TargetMode="External"/><Relationship Id="rId17" Type="http://schemas.openxmlformats.org/officeDocument/2006/relationships/hyperlink" Target="https://www.datanyze.com/" TargetMode="External"/><Relationship Id="rId25" Type="http://schemas.openxmlformats.org/officeDocument/2006/relationships/hyperlink" Target="https://www.datanyze.com/" TargetMode="External"/><Relationship Id="rId2" Type="http://schemas.openxmlformats.org/officeDocument/2006/relationships/hyperlink" Target="http://www.consumered.org/learn/inhalant-abuse" TargetMode="External"/><Relationship Id="rId16" Type="http://schemas.openxmlformats.org/officeDocument/2006/relationships/hyperlink" Target="https://www.datanyze.com/" TargetMode="External"/><Relationship Id="rId20" Type="http://schemas.openxmlformats.org/officeDocument/2006/relationships/hyperlink" Target="https://www.datanyze.com/" TargetMode="External"/><Relationship Id="rId29" Type="http://schemas.openxmlformats.org/officeDocument/2006/relationships/vmlDrawing" Target="../drawings/vmlDrawing2.vml"/><Relationship Id="rId1" Type="http://schemas.openxmlformats.org/officeDocument/2006/relationships/hyperlink" Target="http://www.consumered.org/learn/inhalant-abuse" TargetMode="External"/><Relationship Id="rId6" Type="http://schemas.openxmlformats.org/officeDocument/2006/relationships/hyperlink" Target="https://www.datanyze.com/" TargetMode="External"/><Relationship Id="rId11" Type="http://schemas.openxmlformats.org/officeDocument/2006/relationships/hyperlink" Target="https://www.datanyze.com/" TargetMode="External"/><Relationship Id="rId24" Type="http://schemas.openxmlformats.org/officeDocument/2006/relationships/hyperlink" Target="https://www.datanyze.com/" TargetMode="External"/><Relationship Id="rId5" Type="http://schemas.openxmlformats.org/officeDocument/2006/relationships/hyperlink" Target="http://www.consumered.org/learn/inhalant-abuse" TargetMode="External"/><Relationship Id="rId15" Type="http://schemas.openxmlformats.org/officeDocument/2006/relationships/hyperlink" Target="https://www.datanyze.com/" TargetMode="External"/><Relationship Id="rId23" Type="http://schemas.openxmlformats.org/officeDocument/2006/relationships/hyperlink" Target="https://www.idealindustries.com/" TargetMode="External"/><Relationship Id="rId28" Type="http://schemas.openxmlformats.org/officeDocument/2006/relationships/drawing" Target="../drawings/drawing7.xml"/><Relationship Id="rId10" Type="http://schemas.openxmlformats.org/officeDocument/2006/relationships/hyperlink" Target="https://www.datanyze.com/" TargetMode="External"/><Relationship Id="rId19" Type="http://schemas.openxmlformats.org/officeDocument/2006/relationships/hyperlink" Target="https://www.datanyze.com/" TargetMode="External"/><Relationship Id="rId31" Type="http://schemas.microsoft.com/office/2017/10/relationships/threadedComment" Target="../threadedComments/threadedComment2.xml"/><Relationship Id="rId4" Type="http://schemas.openxmlformats.org/officeDocument/2006/relationships/hyperlink" Target="http://www.consumered.org/learn/inhalant-abuse" TargetMode="External"/><Relationship Id="rId9" Type="http://schemas.openxmlformats.org/officeDocument/2006/relationships/hyperlink" Target="https://www.datanyze.com/" TargetMode="External"/><Relationship Id="rId14" Type="http://schemas.openxmlformats.org/officeDocument/2006/relationships/hyperlink" Target="https://www.datanyze.com/" TargetMode="External"/><Relationship Id="rId22" Type="http://schemas.openxmlformats.org/officeDocument/2006/relationships/hyperlink" Target="https://www.datanyze.com/" TargetMode="External"/><Relationship Id="rId27" Type="http://schemas.openxmlformats.org/officeDocument/2006/relationships/printerSettings" Target="../printerSettings/printerSettings8.bin"/><Relationship Id="rId30"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67B79-15F0-4B34-A94D-ED7239F252BF}">
  <sheetPr>
    <tabColor theme="4"/>
    <pageSetUpPr autoPageBreaks="0" fitToPage="1"/>
  </sheetPr>
  <dimension ref="B1:P47"/>
  <sheetViews>
    <sheetView showGridLines="0" tabSelected="1" topLeftCell="A4" zoomScaleNormal="100" workbookViewId="0">
      <selection activeCell="A3" sqref="A3"/>
    </sheetView>
  </sheetViews>
  <sheetFormatPr defaultColWidth="9.140625" defaultRowHeight="12.75"/>
  <cols>
    <col min="1" max="1" width="3.7109375" style="368" customWidth="1"/>
    <col min="2" max="2" width="38.7109375" style="368" customWidth="1"/>
    <col min="3" max="3" width="8.5703125" style="368" customWidth="1"/>
    <col min="4" max="4" width="22.7109375" style="368" customWidth="1"/>
    <col min="5" max="5" width="4.7109375" style="368" customWidth="1"/>
    <col min="6" max="6" width="22.7109375" style="368" customWidth="1"/>
    <col min="7" max="7" width="4.7109375" style="368" customWidth="1"/>
    <col min="8" max="8" width="22.7109375" style="368" customWidth="1"/>
    <col min="9" max="9" width="4.7109375" style="368" customWidth="1"/>
    <col min="10" max="10" width="22.7109375" style="368" customWidth="1"/>
    <col min="11" max="16384" width="9.140625" style="368"/>
  </cols>
  <sheetData>
    <row r="1" spans="2:16" ht="75" customHeight="1"/>
    <row r="4" spans="2:16" ht="36">
      <c r="B4" s="3" t="s">
        <v>0</v>
      </c>
      <c r="C4" s="369"/>
      <c r="D4" s="369"/>
      <c r="E4" s="369"/>
      <c r="F4" s="369"/>
      <c r="G4" s="369"/>
      <c r="H4" s="369"/>
      <c r="I4" s="369"/>
      <c r="J4" s="369"/>
    </row>
    <row r="5" spans="2:16" ht="21">
      <c r="B5" s="4" t="s">
        <v>1</v>
      </c>
      <c r="C5" s="369"/>
      <c r="D5" s="369"/>
      <c r="E5" s="369"/>
      <c r="F5" s="369"/>
      <c r="G5" s="369"/>
      <c r="H5" s="369"/>
      <c r="I5" s="369"/>
      <c r="J5" s="369"/>
      <c r="P5" s="4"/>
    </row>
    <row r="6" spans="2:16">
      <c r="B6" s="369"/>
      <c r="C6" s="369"/>
      <c r="D6" s="369"/>
      <c r="E6" s="369"/>
      <c r="F6" s="369"/>
      <c r="G6" s="369"/>
      <c r="H6" s="369"/>
      <c r="I6" s="369"/>
      <c r="J6" s="369"/>
    </row>
    <row r="7" spans="2:16" ht="22.5" customHeight="1">
      <c r="B7" s="1"/>
      <c r="C7" s="369"/>
      <c r="D7" s="370"/>
      <c r="E7" s="370"/>
      <c r="F7" s="370"/>
      <c r="G7" s="370"/>
      <c r="H7" s="370"/>
      <c r="I7" s="370"/>
      <c r="J7" s="370"/>
    </row>
    <row r="8" spans="2:16" ht="22.5" customHeight="1">
      <c r="B8" s="369"/>
      <c r="C8" s="369"/>
      <c r="D8" s="370"/>
      <c r="E8" s="370"/>
      <c r="F8" s="370"/>
      <c r="G8" s="370"/>
      <c r="H8" s="370"/>
      <c r="I8" s="370"/>
      <c r="J8" s="370"/>
    </row>
    <row r="9" spans="2:16" ht="12.75" customHeight="1">
      <c r="B9" s="369"/>
      <c r="C9" s="369"/>
      <c r="D9" s="369"/>
      <c r="E9" s="369"/>
      <c r="F9" s="369"/>
      <c r="G9" s="369"/>
      <c r="H9" s="369"/>
      <c r="I9" s="369"/>
      <c r="J9" s="369"/>
    </row>
    <row r="10" spans="2:16" ht="12.75" customHeight="1">
      <c r="B10" s="371" t="s">
        <v>2</v>
      </c>
      <c r="C10" s="369"/>
      <c r="D10" s="428" t="s">
        <v>3</v>
      </c>
      <c r="E10" s="428"/>
      <c r="F10" s="428"/>
      <c r="G10" s="428"/>
      <c r="H10" s="428"/>
      <c r="I10" s="428"/>
      <c r="J10" s="428"/>
    </row>
    <row r="11" spans="2:16" ht="12.75" customHeight="1">
      <c r="B11" s="372" t="s">
        <v>4</v>
      </c>
      <c r="C11" s="369"/>
      <c r="D11" s="369"/>
      <c r="E11" s="369"/>
      <c r="F11" s="369"/>
      <c r="G11" s="369"/>
      <c r="H11" s="369"/>
      <c r="I11" s="369"/>
      <c r="J11" s="369"/>
    </row>
    <row r="12" spans="2:16" ht="12.75" customHeight="1">
      <c r="B12" s="372" t="s">
        <v>5</v>
      </c>
      <c r="C12" s="369"/>
      <c r="D12" s="373" t="s">
        <v>2584</v>
      </c>
      <c r="E12" s="373"/>
      <c r="F12" s="373" t="s">
        <v>2585</v>
      </c>
      <c r="G12" s="373"/>
      <c r="H12" s="373" t="s">
        <v>2586</v>
      </c>
      <c r="I12" s="373"/>
      <c r="J12" s="373" t="s">
        <v>2587</v>
      </c>
    </row>
    <row r="13" spans="2:16" ht="12.75" customHeight="1">
      <c r="B13" s="374"/>
      <c r="C13" s="375"/>
      <c r="D13" s="373"/>
      <c r="E13" s="373"/>
      <c r="F13" s="373"/>
      <c r="G13" s="373"/>
      <c r="H13" s="373"/>
      <c r="I13" s="373"/>
      <c r="J13" s="373"/>
    </row>
    <row r="14" spans="2:16" ht="12.75" customHeight="1">
      <c r="B14" s="371" t="s">
        <v>6</v>
      </c>
      <c r="C14" s="369"/>
      <c r="D14" s="373" t="s">
        <v>2588</v>
      </c>
      <c r="E14" s="373"/>
      <c r="F14" s="373" t="s">
        <v>2589</v>
      </c>
      <c r="G14" s="373"/>
      <c r="H14" s="373" t="s">
        <v>2590</v>
      </c>
      <c r="I14" s="373"/>
      <c r="J14" s="373" t="s">
        <v>2591</v>
      </c>
    </row>
    <row r="15" spans="2:16" ht="12.75" customHeight="1">
      <c r="B15" s="372" t="s">
        <v>7</v>
      </c>
      <c r="C15" s="369"/>
      <c r="D15" s="373"/>
      <c r="E15" s="373"/>
      <c r="F15" s="373"/>
      <c r="G15" s="373"/>
      <c r="H15" s="373"/>
      <c r="I15" s="373"/>
      <c r="J15" s="373"/>
    </row>
    <row r="16" spans="2:16" ht="12.75" customHeight="1">
      <c r="B16" s="372" t="s">
        <v>8</v>
      </c>
      <c r="C16" s="369"/>
      <c r="D16" s="373" t="s">
        <v>2592</v>
      </c>
      <c r="E16" s="373"/>
      <c r="F16" s="373" t="s">
        <v>2593</v>
      </c>
      <c r="G16" s="373"/>
      <c r="H16" s="373" t="s">
        <v>2594</v>
      </c>
    </row>
    <row r="17" spans="2:10" ht="12.75" customHeight="1">
      <c r="B17" s="374"/>
      <c r="C17" s="369"/>
    </row>
    <row r="18" spans="2:10" ht="15.75">
      <c r="B18" s="371" t="s">
        <v>10</v>
      </c>
      <c r="C18" s="369"/>
      <c r="D18" s="428" t="s">
        <v>11</v>
      </c>
      <c r="E18" s="428"/>
      <c r="F18" s="428"/>
      <c r="G18" s="428"/>
      <c r="H18" s="428"/>
      <c r="I18" s="428"/>
      <c r="J18" s="428"/>
    </row>
    <row r="19" spans="2:10">
      <c r="B19" s="372" t="s">
        <v>12</v>
      </c>
      <c r="C19" s="369"/>
    </row>
    <row r="20" spans="2:10">
      <c r="B20" s="372" t="s">
        <v>13</v>
      </c>
      <c r="C20" s="369"/>
      <c r="D20" s="5" t="s">
        <v>14</v>
      </c>
      <c r="F20" s="5" t="s">
        <v>15</v>
      </c>
      <c r="G20" s="373"/>
      <c r="H20" s="5" t="s">
        <v>16</v>
      </c>
      <c r="I20" s="376"/>
      <c r="J20" s="5"/>
    </row>
    <row r="21" spans="2:10">
      <c r="B21" s="371"/>
      <c r="C21" s="369"/>
      <c r="D21" s="6" t="s">
        <v>17</v>
      </c>
      <c r="F21" s="6" t="s">
        <v>18</v>
      </c>
      <c r="G21" s="6"/>
      <c r="H21" s="6" t="s">
        <v>19</v>
      </c>
      <c r="I21" s="6"/>
      <c r="J21" s="6"/>
    </row>
    <row r="22" spans="2:10">
      <c r="B22" s="371"/>
      <c r="C22" s="369"/>
      <c r="F22" s="6" t="s">
        <v>20</v>
      </c>
      <c r="G22" s="6"/>
      <c r="H22" s="6"/>
      <c r="I22" s="6"/>
      <c r="J22" s="6"/>
    </row>
    <row r="23" spans="2:10">
      <c r="B23" s="372"/>
      <c r="C23" s="369"/>
      <c r="F23" s="6"/>
      <c r="G23" s="6"/>
      <c r="H23" s="6"/>
      <c r="I23" s="6"/>
      <c r="J23" s="6"/>
    </row>
    <row r="24" spans="2:10" ht="18" customHeight="1">
      <c r="B24" s="372"/>
      <c r="C24" s="369"/>
      <c r="F24" s="6"/>
      <c r="G24" s="6"/>
      <c r="H24" s="6"/>
      <c r="I24" s="6"/>
      <c r="J24" s="6"/>
    </row>
    <row r="25" spans="2:10">
      <c r="B25" s="374"/>
      <c r="C25" s="369"/>
      <c r="F25" s="6"/>
      <c r="G25" s="6"/>
      <c r="H25" s="6"/>
      <c r="I25" s="6"/>
      <c r="J25" s="6"/>
    </row>
    <row r="26" spans="2:10" ht="25.5" customHeight="1">
      <c r="B26" s="427" t="s">
        <v>2639</v>
      </c>
      <c r="C26" s="424"/>
      <c r="D26" s="424"/>
      <c r="E26" s="424"/>
      <c r="F26" s="424"/>
      <c r="G26" s="424"/>
      <c r="H26" s="424"/>
      <c r="I26" s="424"/>
      <c r="J26" s="424"/>
    </row>
    <row r="27" spans="2:10" ht="19.5" customHeight="1">
      <c r="B27" s="372"/>
      <c r="C27" s="369"/>
      <c r="F27" s="6"/>
      <c r="G27" s="6"/>
      <c r="H27" s="6"/>
      <c r="I27" s="6"/>
    </row>
    <row r="28" spans="2:10">
      <c r="B28" s="372"/>
      <c r="C28" s="369"/>
      <c r="F28" s="6"/>
      <c r="G28" s="6"/>
      <c r="H28" s="6"/>
      <c r="I28" s="6"/>
      <c r="J28" s="6"/>
    </row>
    <row r="29" spans="2:10">
      <c r="B29" s="374"/>
      <c r="C29" s="369"/>
      <c r="D29" s="6"/>
      <c r="E29" s="6"/>
      <c r="F29" s="6"/>
      <c r="G29" s="6"/>
      <c r="H29" s="6"/>
      <c r="I29" s="6"/>
      <c r="J29" s="6"/>
    </row>
    <row r="30" spans="2:10">
      <c r="B30" s="371"/>
      <c r="C30" s="369"/>
      <c r="D30" s="377"/>
      <c r="E30" s="377"/>
      <c r="F30" s="377"/>
      <c r="G30" s="377"/>
      <c r="H30" s="377"/>
      <c r="I30" s="377"/>
      <c r="J30" s="377"/>
    </row>
    <row r="31" spans="2:10">
      <c r="B31" s="372"/>
      <c r="C31" s="369"/>
      <c r="D31" s="377"/>
      <c r="E31" s="377"/>
      <c r="F31" s="377"/>
      <c r="G31" s="377"/>
      <c r="H31" s="377"/>
      <c r="I31" s="377"/>
      <c r="J31" s="377"/>
    </row>
    <row r="32" spans="2:10">
      <c r="B32" s="372"/>
      <c r="C32" s="369"/>
      <c r="D32" s="377"/>
      <c r="E32" s="377"/>
      <c r="F32" s="377"/>
      <c r="G32" s="377"/>
      <c r="H32" s="377"/>
      <c r="I32" s="377"/>
      <c r="J32" s="377"/>
    </row>
    <row r="33" spans="2:10">
      <c r="C33" s="369"/>
      <c r="D33" s="377"/>
      <c r="E33" s="377"/>
      <c r="F33" s="377"/>
      <c r="G33" s="377"/>
      <c r="H33" s="377"/>
      <c r="I33" s="377"/>
      <c r="J33" s="377"/>
    </row>
    <row r="34" spans="2:10">
      <c r="D34" s="2"/>
      <c r="E34" s="2"/>
      <c r="F34" s="2"/>
      <c r="G34" s="2"/>
      <c r="H34" s="2"/>
      <c r="I34" s="2"/>
      <c r="J34" s="2"/>
    </row>
    <row r="35" spans="2:10" ht="15" customHeight="1">
      <c r="D35" s="2"/>
      <c r="E35" s="2"/>
      <c r="F35" s="2"/>
      <c r="G35" s="2"/>
      <c r="H35" s="2"/>
      <c r="I35" s="2"/>
      <c r="J35" s="2"/>
    </row>
    <row r="36" spans="2:10" ht="15" customHeight="1"/>
    <row r="37" spans="2:10" ht="15" customHeight="1"/>
    <row r="38" spans="2:10" ht="15" customHeight="1">
      <c r="C38" s="369"/>
    </row>
    <row r="39" spans="2:10" ht="15" customHeight="1">
      <c r="C39" s="369"/>
    </row>
    <row r="40" spans="2:10" ht="15" customHeight="1">
      <c r="C40" s="369"/>
    </row>
    <row r="41" spans="2:10" ht="15" customHeight="1">
      <c r="C41" s="369"/>
    </row>
    <row r="42" spans="2:10" ht="15" customHeight="1">
      <c r="C42" s="369"/>
    </row>
    <row r="43" spans="2:10" ht="15" customHeight="1">
      <c r="B43" s="369"/>
      <c r="C43" s="369"/>
    </row>
    <row r="44" spans="2:10" ht="15" customHeight="1">
      <c r="B44" s="377" t="s">
        <v>21</v>
      </c>
      <c r="C44" s="377"/>
    </row>
    <row r="45" spans="2:10" ht="15" customHeight="1">
      <c r="B45" s="377"/>
      <c r="C45" s="377"/>
    </row>
    <row r="46" spans="2:10" ht="15" customHeight="1">
      <c r="B46" s="377"/>
      <c r="C46" s="377"/>
    </row>
    <row r="47" spans="2:10">
      <c r="B47" s="377"/>
      <c r="C47" s="377"/>
    </row>
  </sheetData>
  <mergeCells count="2">
    <mergeCell ref="D10:J10"/>
    <mergeCell ref="D18:J18"/>
  </mergeCells>
  <hyperlinks>
    <hyperlink ref="B12" r:id="rId1" xr:uid="{766F37DD-32D5-40DA-BB2B-BB16185928DC}"/>
    <hyperlink ref="B20" r:id="rId2" xr:uid="{FA955620-7EB6-4DA3-9B03-2409384F4000}"/>
  </hyperlinks>
  <pageMargins left="0.75" right="0.75" top="1" bottom="1" header="0.5" footer="0.5"/>
  <pageSetup scale="58"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402F5-7964-4D2D-A397-89A694F5F24E}">
  <sheetPr>
    <tabColor theme="5" tint="-0.499984740745262"/>
    <pageSetUpPr autoPageBreaks="0" fitToPage="1"/>
  </sheetPr>
  <dimension ref="A1:Q293"/>
  <sheetViews>
    <sheetView showGridLines="0" zoomScaleNormal="100" workbookViewId="0">
      <pane xSplit="2" ySplit="7" topLeftCell="E8" activePane="bottomRight" state="frozen"/>
      <selection pane="topRight" activeCell="C1" sqref="C1"/>
      <selection pane="bottomLeft" activeCell="A7" sqref="A7"/>
      <selection pane="bottomRight" activeCell="B4" sqref="B4"/>
    </sheetView>
  </sheetViews>
  <sheetFormatPr defaultColWidth="9.140625" defaultRowHeight="18"/>
  <cols>
    <col min="1" max="1" width="1.42578125" style="117" customWidth="1"/>
    <col min="2" max="2" width="8.5703125" style="27" customWidth="1"/>
    <col min="3" max="3" width="9.42578125" style="31" customWidth="1"/>
    <col min="4" max="4" width="15.5703125" style="23" customWidth="1"/>
    <col min="5" max="5" width="16.7109375" style="29" bestFit="1" customWidth="1"/>
    <col min="6" max="6" width="16" style="29" customWidth="1"/>
    <col min="7" max="7" width="19.7109375" style="29" customWidth="1"/>
    <col min="8" max="8" width="21.140625" style="29" bestFit="1" customWidth="1"/>
    <col min="9" max="9" width="51.85546875" style="29" customWidth="1"/>
    <col min="10" max="10" width="31.7109375" style="60" customWidth="1"/>
    <col min="11" max="11" width="15" style="60" bestFit="1" customWidth="1"/>
    <col min="12" max="12" width="26" style="29" customWidth="1"/>
    <col min="13" max="13" width="19.28515625" style="60" customWidth="1"/>
    <col min="14" max="14" width="15.85546875" style="15" customWidth="1"/>
    <col min="15" max="15" width="16.28515625" style="46" bestFit="1" customWidth="1"/>
    <col min="16" max="16" width="69.85546875" style="29" bestFit="1" customWidth="1"/>
    <col min="17" max="17" width="84.5703125" style="60" bestFit="1" customWidth="1"/>
    <col min="18" max="16384" width="9.140625" style="24"/>
  </cols>
  <sheetData>
    <row r="1" spans="1:17">
      <c r="A1" s="106"/>
      <c r="B1" s="22"/>
      <c r="E1" s="44"/>
      <c r="F1" s="44"/>
      <c r="G1" s="44"/>
      <c r="H1" s="44"/>
      <c r="I1" s="44"/>
      <c r="J1" s="58"/>
      <c r="K1" s="58"/>
      <c r="L1" s="33"/>
      <c r="M1" s="57"/>
      <c r="N1" s="118"/>
      <c r="O1" s="71"/>
      <c r="P1" s="33"/>
      <c r="Q1" s="57"/>
    </row>
    <row r="2" spans="1:17">
      <c r="A2" s="106"/>
      <c r="B2" s="22"/>
      <c r="E2" s="9"/>
      <c r="F2" s="9"/>
      <c r="G2" s="9"/>
      <c r="H2" s="44"/>
      <c r="I2" s="44"/>
      <c r="J2" s="58"/>
      <c r="K2" s="58"/>
      <c r="L2" s="44"/>
      <c r="M2" s="58"/>
      <c r="N2" s="24"/>
      <c r="O2" s="70"/>
      <c r="P2" s="44"/>
      <c r="Q2" s="58"/>
    </row>
    <row r="3" spans="1:17">
      <c r="A3" s="106"/>
      <c r="B3" s="22"/>
      <c r="E3" s="9"/>
      <c r="F3" s="9"/>
      <c r="G3" s="9"/>
      <c r="H3" s="44"/>
      <c r="I3" s="44"/>
      <c r="J3" s="58"/>
      <c r="K3" s="58"/>
      <c r="L3" s="44"/>
      <c r="M3" s="58"/>
      <c r="N3" s="24"/>
      <c r="O3" s="70"/>
      <c r="P3" s="44"/>
      <c r="Q3" s="58"/>
    </row>
    <row r="4" spans="1:17">
      <c r="A4" s="106"/>
      <c r="B4" s="44" t="s">
        <v>2639</v>
      </c>
      <c r="E4" s="9"/>
      <c r="F4" s="9"/>
      <c r="G4" s="9"/>
      <c r="H4" s="44"/>
      <c r="I4" s="44"/>
      <c r="J4" s="58"/>
      <c r="K4" s="58"/>
      <c r="L4" s="44"/>
      <c r="M4" s="58"/>
      <c r="N4" s="24"/>
      <c r="O4" s="70"/>
      <c r="P4" s="44"/>
      <c r="Q4" s="58"/>
    </row>
    <row r="5" spans="1:17" ht="46.5" customHeight="1">
      <c r="A5" s="106"/>
      <c r="B5" s="16" t="s">
        <v>1890</v>
      </c>
      <c r="E5" s="9"/>
      <c r="F5" s="9"/>
      <c r="G5" s="9"/>
      <c r="H5" s="44"/>
      <c r="I5" s="44"/>
      <c r="J5" s="58"/>
      <c r="K5" s="58"/>
      <c r="L5" s="44"/>
      <c r="M5" s="58"/>
      <c r="N5" s="24"/>
      <c r="O5" s="70"/>
      <c r="P5" s="44"/>
      <c r="Q5" s="58"/>
    </row>
    <row r="6" spans="1:17" s="26" customFormat="1" ht="60">
      <c r="A6" s="107"/>
      <c r="B6" s="331" t="s">
        <v>309</v>
      </c>
      <c r="C6" s="331" t="s">
        <v>452</v>
      </c>
      <c r="D6" s="331" t="s">
        <v>312</v>
      </c>
      <c r="E6" s="331" t="s">
        <v>72</v>
      </c>
      <c r="F6" s="331" t="s">
        <v>453</v>
      </c>
      <c r="G6" s="331" t="s">
        <v>454</v>
      </c>
      <c r="H6" s="331" t="s">
        <v>455</v>
      </c>
      <c r="I6" s="331" t="s">
        <v>456</v>
      </c>
      <c r="J6" s="331" t="s">
        <v>457</v>
      </c>
      <c r="K6" s="336" t="s">
        <v>1891</v>
      </c>
      <c r="L6" s="331" t="s">
        <v>1892</v>
      </c>
      <c r="M6" s="336" t="s">
        <v>1893</v>
      </c>
      <c r="N6" s="331" t="s">
        <v>1894</v>
      </c>
      <c r="O6" s="337" t="s">
        <v>1895</v>
      </c>
      <c r="P6" s="331" t="s">
        <v>1896</v>
      </c>
      <c r="Q6" s="336" t="s">
        <v>1897</v>
      </c>
    </row>
    <row r="7" spans="1:17" ht="11.25" customHeight="1">
      <c r="A7" s="106"/>
      <c r="B7" s="21"/>
      <c r="C7" s="21"/>
      <c r="D7" s="72"/>
      <c r="E7" s="56" t="s">
        <v>348</v>
      </c>
      <c r="F7" s="56"/>
      <c r="G7" s="56"/>
      <c r="H7" s="56"/>
      <c r="I7" s="56" t="s">
        <v>348</v>
      </c>
      <c r="J7" s="59"/>
      <c r="K7" s="76" t="s">
        <v>348</v>
      </c>
      <c r="L7" s="56"/>
      <c r="M7" s="59"/>
      <c r="N7" s="17"/>
      <c r="O7" s="73"/>
      <c r="P7" s="56"/>
      <c r="Q7" s="59"/>
    </row>
    <row r="8" spans="1:17">
      <c r="A8" s="106"/>
      <c r="B8" s="27">
        <v>1</v>
      </c>
      <c r="C8" s="36">
        <v>44988</v>
      </c>
      <c r="D8" s="65" t="s">
        <v>78</v>
      </c>
      <c r="E8" s="65" t="s">
        <v>82</v>
      </c>
      <c r="F8" s="65" t="s">
        <v>84</v>
      </c>
      <c r="G8" s="320" t="s">
        <v>80</v>
      </c>
      <c r="H8" s="29" t="s">
        <v>1898</v>
      </c>
      <c r="I8" s="29" t="s">
        <v>1899</v>
      </c>
      <c r="J8" s="60" t="s">
        <v>1900</v>
      </c>
      <c r="K8" s="60" t="s">
        <v>1901</v>
      </c>
      <c r="L8" s="29" t="s">
        <v>1902</v>
      </c>
      <c r="M8" s="60" t="s">
        <v>1903</v>
      </c>
      <c r="N8" s="15" t="s">
        <v>350</v>
      </c>
      <c r="O8" s="46">
        <v>35.99</v>
      </c>
      <c r="P8" s="29" t="s">
        <v>1904</v>
      </c>
    </row>
    <row r="9" spans="1:17">
      <c r="A9" s="106"/>
      <c r="B9" s="27">
        <v>2</v>
      </c>
      <c r="C9" s="36">
        <v>44988</v>
      </c>
      <c r="D9" s="65" t="s">
        <v>78</v>
      </c>
      <c r="E9" s="65" t="s">
        <v>82</v>
      </c>
      <c r="F9" s="65" t="s">
        <v>84</v>
      </c>
      <c r="G9" s="320" t="s">
        <v>80</v>
      </c>
      <c r="H9" s="29" t="s">
        <v>1905</v>
      </c>
      <c r="I9" s="29" t="s">
        <v>1906</v>
      </c>
      <c r="J9" s="60" t="s">
        <v>1907</v>
      </c>
      <c r="K9" s="60" t="s">
        <v>1901</v>
      </c>
      <c r="L9" s="29" t="s">
        <v>1908</v>
      </c>
      <c r="M9" s="60" t="s">
        <v>1909</v>
      </c>
      <c r="N9" s="15" t="s">
        <v>350</v>
      </c>
      <c r="O9" s="46">
        <v>25.99</v>
      </c>
      <c r="P9" s="29" t="s">
        <v>1910</v>
      </c>
      <c r="Q9" s="60" t="s">
        <v>350</v>
      </c>
    </row>
    <row r="10" spans="1:17">
      <c r="A10" s="106"/>
      <c r="B10" s="27">
        <v>3</v>
      </c>
      <c r="C10" s="36">
        <v>44988</v>
      </c>
      <c r="D10" s="65" t="s">
        <v>78</v>
      </c>
      <c r="E10" s="65" t="s">
        <v>82</v>
      </c>
      <c r="F10" s="65" t="s">
        <v>84</v>
      </c>
      <c r="G10" s="320" t="s">
        <v>80</v>
      </c>
      <c r="H10" s="29" t="s">
        <v>1911</v>
      </c>
      <c r="I10" s="29" t="s">
        <v>1912</v>
      </c>
      <c r="J10" s="60" t="s">
        <v>1913</v>
      </c>
      <c r="K10" s="60" t="s">
        <v>1901</v>
      </c>
      <c r="L10" s="29" t="s">
        <v>1914</v>
      </c>
      <c r="M10" s="60" t="s">
        <v>1915</v>
      </c>
      <c r="N10" s="15" t="s">
        <v>350</v>
      </c>
      <c r="O10" s="46">
        <v>40.99</v>
      </c>
      <c r="P10" s="29" t="s">
        <v>1916</v>
      </c>
      <c r="Q10" s="60" t="s">
        <v>350</v>
      </c>
    </row>
    <row r="11" spans="1:17">
      <c r="A11" s="106"/>
      <c r="B11" s="27">
        <v>4</v>
      </c>
      <c r="C11" s="36">
        <v>44988</v>
      </c>
      <c r="D11" s="65" t="s">
        <v>78</v>
      </c>
      <c r="E11" s="65" t="s">
        <v>82</v>
      </c>
      <c r="F11" s="65" t="s">
        <v>84</v>
      </c>
      <c r="G11" s="320" t="s">
        <v>80</v>
      </c>
      <c r="H11" s="29" t="s">
        <v>1917</v>
      </c>
      <c r="I11" s="29" t="s">
        <v>1918</v>
      </c>
      <c r="J11" s="60" t="s">
        <v>1919</v>
      </c>
      <c r="K11" s="60" t="s">
        <v>1901</v>
      </c>
      <c r="L11" s="29" t="s">
        <v>1920</v>
      </c>
      <c r="M11" s="60" t="s">
        <v>1915</v>
      </c>
      <c r="N11" s="15" t="s">
        <v>1921</v>
      </c>
      <c r="O11" s="46">
        <v>64.989999999999995</v>
      </c>
      <c r="P11" s="29" t="s">
        <v>1922</v>
      </c>
      <c r="Q11" s="60" t="s">
        <v>350</v>
      </c>
    </row>
    <row r="12" spans="1:17">
      <c r="A12" s="106"/>
      <c r="B12" s="27">
        <v>5</v>
      </c>
      <c r="C12" s="36">
        <v>44988</v>
      </c>
      <c r="D12" s="65" t="s">
        <v>78</v>
      </c>
      <c r="E12" s="65" t="s">
        <v>82</v>
      </c>
      <c r="F12" s="65" t="s">
        <v>84</v>
      </c>
      <c r="G12" s="320" t="s">
        <v>80</v>
      </c>
      <c r="H12" s="29" t="s">
        <v>1905</v>
      </c>
      <c r="I12" s="29" t="s">
        <v>1923</v>
      </c>
      <c r="J12" s="60" t="s">
        <v>1924</v>
      </c>
      <c r="K12" s="60" t="s">
        <v>1901</v>
      </c>
      <c r="L12" s="29" t="s">
        <v>1925</v>
      </c>
      <c r="M12" s="60" t="s">
        <v>1909</v>
      </c>
      <c r="N12" s="15" t="s">
        <v>350</v>
      </c>
      <c r="O12" s="46">
        <v>25.99</v>
      </c>
      <c r="P12" s="29" t="s">
        <v>1926</v>
      </c>
      <c r="Q12" s="60" t="s">
        <v>1927</v>
      </c>
    </row>
    <row r="13" spans="1:17">
      <c r="A13" s="106"/>
      <c r="B13" s="27">
        <v>6</v>
      </c>
      <c r="C13" s="36">
        <v>44988</v>
      </c>
      <c r="D13" s="65" t="s">
        <v>78</v>
      </c>
      <c r="E13" s="65" t="s">
        <v>82</v>
      </c>
      <c r="F13" s="65" t="s">
        <v>84</v>
      </c>
      <c r="G13" s="320" t="s">
        <v>80</v>
      </c>
      <c r="H13" s="29" t="s">
        <v>1928</v>
      </c>
      <c r="I13" s="29" t="s">
        <v>1929</v>
      </c>
      <c r="J13" s="60" t="s">
        <v>1930</v>
      </c>
      <c r="K13" s="60" t="s">
        <v>1901</v>
      </c>
      <c r="L13" s="29" t="s">
        <v>1931</v>
      </c>
      <c r="M13" s="60" t="s">
        <v>1932</v>
      </c>
      <c r="N13" s="15" t="s">
        <v>350</v>
      </c>
      <c r="O13" s="46">
        <v>69.989999999999995</v>
      </c>
      <c r="P13" s="29" t="s">
        <v>1933</v>
      </c>
      <c r="Q13" s="60" t="s">
        <v>350</v>
      </c>
    </row>
    <row r="14" spans="1:17">
      <c r="A14" s="106"/>
      <c r="B14" s="27">
        <v>7</v>
      </c>
      <c r="C14" s="36">
        <v>44988</v>
      </c>
      <c r="D14" s="65" t="s">
        <v>78</v>
      </c>
      <c r="E14" s="65" t="s">
        <v>82</v>
      </c>
      <c r="F14" s="65" t="s">
        <v>84</v>
      </c>
      <c r="G14" s="320" t="s">
        <v>80</v>
      </c>
      <c r="H14" s="29" t="s">
        <v>1934</v>
      </c>
      <c r="I14" s="29" t="s">
        <v>1935</v>
      </c>
      <c r="J14" s="60" t="s">
        <v>1936</v>
      </c>
      <c r="K14" s="60" t="s">
        <v>1901</v>
      </c>
      <c r="L14" s="29" t="s">
        <v>1937</v>
      </c>
      <c r="M14" s="60" t="s">
        <v>1938</v>
      </c>
      <c r="N14" s="15" t="s">
        <v>1939</v>
      </c>
      <c r="O14" s="46">
        <v>39.99</v>
      </c>
      <c r="P14" s="29" t="s">
        <v>1940</v>
      </c>
      <c r="Q14" s="60" t="s">
        <v>350</v>
      </c>
    </row>
    <row r="15" spans="1:17">
      <c r="A15" s="106"/>
      <c r="B15" s="27">
        <v>8</v>
      </c>
      <c r="C15" s="36">
        <v>44988</v>
      </c>
      <c r="D15" s="65" t="s">
        <v>78</v>
      </c>
      <c r="E15" s="65" t="s">
        <v>82</v>
      </c>
      <c r="F15" s="65" t="s">
        <v>84</v>
      </c>
      <c r="G15" s="320" t="s">
        <v>80</v>
      </c>
      <c r="H15" s="29" t="s">
        <v>1941</v>
      </c>
      <c r="I15" s="29" t="s">
        <v>1942</v>
      </c>
      <c r="J15" s="60" t="s">
        <v>1943</v>
      </c>
      <c r="K15" s="60" t="s">
        <v>1901</v>
      </c>
      <c r="L15" s="29" t="s">
        <v>1944</v>
      </c>
      <c r="M15" s="60" t="s">
        <v>1932</v>
      </c>
      <c r="N15" s="15" t="s">
        <v>350</v>
      </c>
      <c r="O15" s="46">
        <v>49.99</v>
      </c>
      <c r="P15" s="29" t="s">
        <v>1945</v>
      </c>
      <c r="Q15" s="60" t="s">
        <v>350</v>
      </c>
    </row>
    <row r="16" spans="1:17">
      <c r="A16" s="106"/>
      <c r="B16" s="27">
        <v>9</v>
      </c>
      <c r="C16" s="36">
        <v>44988</v>
      </c>
      <c r="D16" s="65" t="s">
        <v>78</v>
      </c>
      <c r="E16" s="65" t="s">
        <v>82</v>
      </c>
      <c r="F16" s="65" t="s">
        <v>84</v>
      </c>
      <c r="G16" s="320" t="s">
        <v>80</v>
      </c>
      <c r="H16" s="29" t="s">
        <v>1946</v>
      </c>
      <c r="I16" s="29" t="s">
        <v>1947</v>
      </c>
      <c r="J16" s="60" t="s">
        <v>1948</v>
      </c>
      <c r="K16" s="60" t="s">
        <v>1901</v>
      </c>
      <c r="L16" s="29" t="s">
        <v>1949</v>
      </c>
      <c r="M16" s="60" t="s">
        <v>1950</v>
      </c>
      <c r="N16" s="15" t="s">
        <v>350</v>
      </c>
      <c r="O16" s="46">
        <v>21.99</v>
      </c>
      <c r="P16" s="29" t="s">
        <v>1951</v>
      </c>
      <c r="Q16" s="60" t="s">
        <v>1927</v>
      </c>
    </row>
    <row r="17" spans="1:17">
      <c r="A17" s="106"/>
      <c r="B17" s="27">
        <v>10</v>
      </c>
      <c r="C17" s="36">
        <v>44988</v>
      </c>
      <c r="D17" s="65" t="s">
        <v>78</v>
      </c>
      <c r="E17" s="65" t="s">
        <v>82</v>
      </c>
      <c r="F17" s="65" t="s">
        <v>84</v>
      </c>
      <c r="G17" s="320" t="s">
        <v>80</v>
      </c>
      <c r="H17" s="29" t="s">
        <v>1952</v>
      </c>
      <c r="I17" s="29" t="s">
        <v>1953</v>
      </c>
      <c r="J17" s="60" t="s">
        <v>1954</v>
      </c>
      <c r="K17" s="60" t="s">
        <v>1901</v>
      </c>
      <c r="L17" s="29" t="s">
        <v>1955</v>
      </c>
      <c r="M17" s="60" t="s">
        <v>1956</v>
      </c>
      <c r="N17" s="15" t="s">
        <v>350</v>
      </c>
      <c r="O17" s="46">
        <v>54.59</v>
      </c>
      <c r="P17" s="29" t="s">
        <v>1957</v>
      </c>
      <c r="Q17" s="60" t="s">
        <v>1958</v>
      </c>
    </row>
    <row r="18" spans="1:17">
      <c r="B18" s="27">
        <v>11</v>
      </c>
      <c r="C18" s="36">
        <v>44988</v>
      </c>
      <c r="D18" s="65" t="s">
        <v>78</v>
      </c>
      <c r="E18" s="65" t="s">
        <v>82</v>
      </c>
      <c r="F18" s="65" t="s">
        <v>84</v>
      </c>
      <c r="G18" s="320" t="s">
        <v>80</v>
      </c>
      <c r="H18" s="29" t="s">
        <v>1959</v>
      </c>
      <c r="I18" s="29" t="s">
        <v>1960</v>
      </c>
      <c r="J18" s="60" t="s">
        <v>1961</v>
      </c>
      <c r="K18" s="60" t="s">
        <v>1901</v>
      </c>
      <c r="L18" s="29" t="s">
        <v>1962</v>
      </c>
      <c r="M18" s="60" t="s">
        <v>1932</v>
      </c>
      <c r="N18" s="15" t="s">
        <v>350</v>
      </c>
      <c r="O18" s="46">
        <v>32.99</v>
      </c>
      <c r="P18" s="29" t="s">
        <v>1963</v>
      </c>
      <c r="Q18" s="60" t="s">
        <v>350</v>
      </c>
    </row>
    <row r="19" spans="1:17">
      <c r="B19" s="27">
        <v>12</v>
      </c>
      <c r="C19" s="36">
        <v>44988</v>
      </c>
      <c r="D19" s="65" t="s">
        <v>78</v>
      </c>
      <c r="E19" s="65" t="s">
        <v>82</v>
      </c>
      <c r="F19" s="65" t="s">
        <v>84</v>
      </c>
      <c r="G19" s="320" t="s">
        <v>80</v>
      </c>
      <c r="H19" s="29" t="s">
        <v>1964</v>
      </c>
      <c r="I19" s="29" t="s">
        <v>1965</v>
      </c>
      <c r="J19" s="60" t="s">
        <v>1966</v>
      </c>
      <c r="K19" s="60" t="s">
        <v>1901</v>
      </c>
      <c r="L19" s="29" t="s">
        <v>1967</v>
      </c>
      <c r="M19" s="60" t="s">
        <v>1909</v>
      </c>
      <c r="N19" s="15" t="s">
        <v>350</v>
      </c>
      <c r="O19" s="46">
        <v>69.989999999999995</v>
      </c>
      <c r="P19" s="29" t="s">
        <v>1968</v>
      </c>
      <c r="Q19" s="60" t="s">
        <v>1969</v>
      </c>
    </row>
    <row r="20" spans="1:17">
      <c r="B20" s="27">
        <v>13</v>
      </c>
      <c r="C20" s="36">
        <v>44988</v>
      </c>
      <c r="D20" s="65" t="s">
        <v>78</v>
      </c>
      <c r="E20" s="65" t="s">
        <v>82</v>
      </c>
      <c r="F20" s="65" t="s">
        <v>84</v>
      </c>
      <c r="G20" s="320" t="s">
        <v>80</v>
      </c>
      <c r="H20" s="29" t="s">
        <v>1970</v>
      </c>
      <c r="I20" s="29" t="s">
        <v>1971</v>
      </c>
      <c r="J20" s="60" t="s">
        <v>1972</v>
      </c>
      <c r="K20" s="60" t="s">
        <v>1901</v>
      </c>
      <c r="L20" s="29" t="s">
        <v>1973</v>
      </c>
      <c r="M20" s="60" t="s">
        <v>1909</v>
      </c>
      <c r="N20" s="15" t="s">
        <v>350</v>
      </c>
      <c r="O20" s="46">
        <v>59.99</v>
      </c>
      <c r="P20" s="29" t="s">
        <v>1974</v>
      </c>
      <c r="Q20" s="60" t="s">
        <v>1975</v>
      </c>
    </row>
    <row r="21" spans="1:17">
      <c r="B21" s="27">
        <v>14</v>
      </c>
      <c r="C21" s="36">
        <v>44988</v>
      </c>
      <c r="D21" s="65" t="s">
        <v>78</v>
      </c>
      <c r="E21" s="65" t="s">
        <v>82</v>
      </c>
      <c r="F21" s="65" t="s">
        <v>84</v>
      </c>
      <c r="G21" s="320" t="s">
        <v>80</v>
      </c>
      <c r="H21" s="29" t="s">
        <v>1976</v>
      </c>
      <c r="I21" s="29" t="s">
        <v>1977</v>
      </c>
      <c r="J21" s="60" t="s">
        <v>1978</v>
      </c>
      <c r="K21" s="60" t="s">
        <v>1901</v>
      </c>
      <c r="L21" s="29" t="s">
        <v>1979</v>
      </c>
      <c r="M21" s="60" t="s">
        <v>1980</v>
      </c>
      <c r="N21" s="15" t="s">
        <v>350</v>
      </c>
      <c r="O21" s="46">
        <v>25.99</v>
      </c>
      <c r="P21" s="29" t="s">
        <v>1981</v>
      </c>
      <c r="Q21" s="60" t="s">
        <v>1969</v>
      </c>
    </row>
    <row r="22" spans="1:17">
      <c r="B22" s="27">
        <v>15</v>
      </c>
      <c r="C22" s="36">
        <v>44988</v>
      </c>
      <c r="D22" s="65" t="s">
        <v>78</v>
      </c>
      <c r="E22" s="65" t="s">
        <v>82</v>
      </c>
      <c r="F22" s="65" t="s">
        <v>84</v>
      </c>
      <c r="G22" s="320" t="s">
        <v>80</v>
      </c>
      <c r="H22" s="29" t="s">
        <v>1982</v>
      </c>
      <c r="I22" s="29" t="s">
        <v>1983</v>
      </c>
      <c r="J22" s="60" t="s">
        <v>1984</v>
      </c>
      <c r="K22" s="60" t="s">
        <v>1901</v>
      </c>
      <c r="L22" s="29" t="s">
        <v>1985</v>
      </c>
      <c r="M22" s="60" t="s">
        <v>1986</v>
      </c>
      <c r="N22" s="15" t="s">
        <v>350</v>
      </c>
      <c r="O22" s="46">
        <v>29.75</v>
      </c>
      <c r="P22" s="29" t="s">
        <v>1987</v>
      </c>
      <c r="Q22" s="60" t="s">
        <v>1988</v>
      </c>
    </row>
    <row r="23" spans="1:17">
      <c r="B23" s="27">
        <v>16</v>
      </c>
      <c r="C23" s="36">
        <v>44991</v>
      </c>
      <c r="D23" s="65" t="s">
        <v>137</v>
      </c>
      <c r="E23" s="65" t="s">
        <v>87</v>
      </c>
      <c r="F23" s="65" t="s">
        <v>89</v>
      </c>
      <c r="G23" s="320" t="s">
        <v>138</v>
      </c>
      <c r="H23" s="29" t="s">
        <v>1989</v>
      </c>
      <c r="I23" s="29" t="s">
        <v>1990</v>
      </c>
      <c r="J23" s="60" t="s">
        <v>1991</v>
      </c>
      <c r="K23" s="60" t="s">
        <v>1901</v>
      </c>
      <c r="L23" s="29" t="s">
        <v>1992</v>
      </c>
      <c r="M23" s="60" t="s">
        <v>1993</v>
      </c>
      <c r="N23" s="15" t="s">
        <v>350</v>
      </c>
      <c r="O23" s="46">
        <v>62.99</v>
      </c>
      <c r="P23" s="29" t="s">
        <v>1994</v>
      </c>
    </row>
    <row r="24" spans="1:17">
      <c r="B24" s="27">
        <v>17</v>
      </c>
      <c r="C24" s="36">
        <v>44993</v>
      </c>
      <c r="D24" s="65" t="s">
        <v>96</v>
      </c>
      <c r="E24" s="65" t="s">
        <v>82</v>
      </c>
      <c r="F24" s="65" t="s">
        <v>98</v>
      </c>
      <c r="G24" s="320" t="s">
        <v>97</v>
      </c>
      <c r="H24" s="29" t="s">
        <v>1995</v>
      </c>
      <c r="I24" s="29" t="s">
        <v>1996</v>
      </c>
      <c r="J24" s="60" t="s">
        <v>1997</v>
      </c>
      <c r="K24" s="60" t="s">
        <v>1901</v>
      </c>
      <c r="L24" s="29" t="s">
        <v>1998</v>
      </c>
      <c r="M24" s="60" t="s">
        <v>1999</v>
      </c>
      <c r="N24" s="15" t="s">
        <v>350</v>
      </c>
      <c r="O24" s="46">
        <v>142.32</v>
      </c>
      <c r="P24" s="29" t="s">
        <v>2000</v>
      </c>
      <c r="Q24" s="60" t="s">
        <v>2001</v>
      </c>
    </row>
    <row r="25" spans="1:17">
      <c r="B25" s="27">
        <v>18</v>
      </c>
      <c r="C25" s="36">
        <v>44993</v>
      </c>
      <c r="D25" s="65" t="s">
        <v>96</v>
      </c>
      <c r="E25" s="65" t="s">
        <v>82</v>
      </c>
      <c r="F25" s="65" t="s">
        <v>98</v>
      </c>
      <c r="G25" s="320" t="s">
        <v>97</v>
      </c>
      <c r="H25" s="29" t="s">
        <v>2002</v>
      </c>
      <c r="I25" s="29" t="s">
        <v>2003</v>
      </c>
      <c r="J25" s="60" t="s">
        <v>2004</v>
      </c>
      <c r="K25" s="60" t="s">
        <v>1901</v>
      </c>
      <c r="L25" s="29" t="s">
        <v>2005</v>
      </c>
      <c r="M25" s="60" t="s">
        <v>2006</v>
      </c>
      <c r="N25" s="15" t="s">
        <v>350</v>
      </c>
      <c r="O25" s="46">
        <v>158.16</v>
      </c>
      <c r="P25" s="29" t="s">
        <v>2000</v>
      </c>
      <c r="Q25" s="60" t="s">
        <v>2007</v>
      </c>
    </row>
    <row r="26" spans="1:17">
      <c r="B26" s="27">
        <v>19</v>
      </c>
      <c r="C26" s="36">
        <v>44992</v>
      </c>
      <c r="D26" s="65" t="s">
        <v>135</v>
      </c>
      <c r="E26" s="65" t="s">
        <v>87</v>
      </c>
      <c r="F26" s="65" t="s">
        <v>89</v>
      </c>
      <c r="G26" s="66" t="s">
        <v>136</v>
      </c>
      <c r="H26" s="29" t="s">
        <v>1989</v>
      </c>
      <c r="I26" s="29" t="s">
        <v>2008</v>
      </c>
      <c r="J26" s="60" t="s">
        <v>2009</v>
      </c>
      <c r="K26" s="60" t="s">
        <v>1901</v>
      </c>
      <c r="L26" s="29" t="s">
        <v>2010</v>
      </c>
      <c r="M26" s="60" t="s">
        <v>1993</v>
      </c>
      <c r="N26" s="15" t="s">
        <v>350</v>
      </c>
      <c r="O26" s="46">
        <v>53.39</v>
      </c>
      <c r="P26" s="29" t="s">
        <v>2011</v>
      </c>
      <c r="Q26" s="60" t="s">
        <v>2012</v>
      </c>
    </row>
    <row r="27" spans="1:17">
      <c r="B27" s="27">
        <v>20</v>
      </c>
      <c r="C27" s="36">
        <v>44993</v>
      </c>
      <c r="D27" s="65" t="s">
        <v>106</v>
      </c>
      <c r="E27" s="65" t="s">
        <v>82</v>
      </c>
      <c r="F27" s="65" t="s">
        <v>84</v>
      </c>
      <c r="G27" s="320" t="s">
        <v>107</v>
      </c>
      <c r="H27" s="29" t="s">
        <v>2013</v>
      </c>
      <c r="I27" s="29" t="s">
        <v>2014</v>
      </c>
      <c r="J27" s="60" t="s">
        <v>2015</v>
      </c>
      <c r="K27" s="60" t="s">
        <v>1901</v>
      </c>
      <c r="L27" s="29" t="s">
        <v>2016</v>
      </c>
      <c r="M27" s="60" t="s">
        <v>2017</v>
      </c>
      <c r="N27" s="15" t="s">
        <v>350</v>
      </c>
      <c r="O27" s="46">
        <v>41.5</v>
      </c>
      <c r="P27" s="29" t="s">
        <v>2018</v>
      </c>
      <c r="Q27" s="60" t="s">
        <v>2019</v>
      </c>
    </row>
    <row r="28" spans="1:17">
      <c r="B28" s="27">
        <v>21</v>
      </c>
      <c r="C28" s="36">
        <v>44994</v>
      </c>
      <c r="D28" s="65" t="s">
        <v>93</v>
      </c>
      <c r="E28" s="65" t="s">
        <v>87</v>
      </c>
      <c r="F28" s="65" t="s">
        <v>89</v>
      </c>
      <c r="G28" s="320" t="s">
        <v>94</v>
      </c>
      <c r="H28" s="29" t="s">
        <v>1995</v>
      </c>
      <c r="I28" s="29" t="s">
        <v>2020</v>
      </c>
      <c r="J28" s="60" t="s">
        <v>2021</v>
      </c>
      <c r="K28" s="60" t="s">
        <v>1901</v>
      </c>
      <c r="L28" s="29" t="s">
        <v>2022</v>
      </c>
      <c r="M28" s="60" t="s">
        <v>2023</v>
      </c>
      <c r="N28" s="15" t="s">
        <v>350</v>
      </c>
      <c r="O28" s="46">
        <v>95</v>
      </c>
      <c r="P28" s="29" t="s">
        <v>2024</v>
      </c>
      <c r="Q28" s="60" t="s">
        <v>2025</v>
      </c>
    </row>
    <row r="29" spans="1:17">
      <c r="B29" s="27">
        <v>22</v>
      </c>
      <c r="C29" s="36">
        <v>44991</v>
      </c>
      <c r="D29" s="65" t="s">
        <v>100</v>
      </c>
      <c r="E29" s="65" t="s">
        <v>87</v>
      </c>
      <c r="F29" s="65" t="s">
        <v>89</v>
      </c>
      <c r="G29" s="320" t="s">
        <v>101</v>
      </c>
      <c r="H29" s="29" t="s">
        <v>1995</v>
      </c>
      <c r="I29" s="29" t="s">
        <v>2026</v>
      </c>
      <c r="J29" s="60" t="s">
        <v>2027</v>
      </c>
      <c r="K29" s="60" t="s">
        <v>1901</v>
      </c>
      <c r="L29" s="29" t="s">
        <v>2028</v>
      </c>
      <c r="M29" s="60" t="s">
        <v>2029</v>
      </c>
      <c r="N29" s="15" t="s">
        <v>350</v>
      </c>
      <c r="O29" s="46">
        <v>109.99</v>
      </c>
      <c r="P29" s="29" t="s">
        <v>2030</v>
      </c>
      <c r="Q29" s="60" t="s">
        <v>2031</v>
      </c>
    </row>
    <row r="30" spans="1:17">
      <c r="B30" s="27">
        <v>23</v>
      </c>
      <c r="C30" s="36">
        <v>44991</v>
      </c>
      <c r="D30" s="65" t="s">
        <v>85</v>
      </c>
      <c r="E30" s="65" t="s">
        <v>87</v>
      </c>
      <c r="F30" s="65" t="s">
        <v>89</v>
      </c>
      <c r="G30" s="320" t="s">
        <v>86</v>
      </c>
      <c r="H30" s="29" t="s">
        <v>2032</v>
      </c>
      <c r="I30" s="29" t="s">
        <v>2033</v>
      </c>
      <c r="J30" s="60" t="s">
        <v>2034</v>
      </c>
      <c r="K30" s="60" t="s">
        <v>1901</v>
      </c>
      <c r="L30" s="29" t="s">
        <v>2035</v>
      </c>
      <c r="M30" s="60" t="s">
        <v>1909</v>
      </c>
      <c r="N30" s="15" t="s">
        <v>350</v>
      </c>
      <c r="O30" s="46">
        <v>21.79</v>
      </c>
      <c r="P30" s="29" t="s">
        <v>2036</v>
      </c>
      <c r="Q30" s="60" t="s">
        <v>350</v>
      </c>
    </row>
    <row r="31" spans="1:17">
      <c r="B31" s="27">
        <v>24</v>
      </c>
      <c r="C31" s="36">
        <v>44991</v>
      </c>
      <c r="D31" s="65" t="s">
        <v>85</v>
      </c>
      <c r="E31" s="65" t="s">
        <v>87</v>
      </c>
      <c r="F31" s="65" t="s">
        <v>89</v>
      </c>
      <c r="G31" s="320" t="s">
        <v>86</v>
      </c>
      <c r="H31" s="29" t="s">
        <v>2037</v>
      </c>
      <c r="I31" s="29" t="s">
        <v>2038</v>
      </c>
      <c r="J31" s="60" t="s">
        <v>2039</v>
      </c>
      <c r="K31" s="60" t="s">
        <v>1901</v>
      </c>
      <c r="L31" s="29" t="s">
        <v>2040</v>
      </c>
      <c r="M31" s="60" t="s">
        <v>2041</v>
      </c>
      <c r="N31" s="15" t="s">
        <v>350</v>
      </c>
      <c r="O31" s="46">
        <v>43.68</v>
      </c>
      <c r="P31" s="29" t="s">
        <v>2042</v>
      </c>
      <c r="Q31" s="60" t="s">
        <v>2043</v>
      </c>
    </row>
    <row r="32" spans="1:17">
      <c r="B32" s="27">
        <v>25</v>
      </c>
      <c r="C32" s="36">
        <v>44991</v>
      </c>
      <c r="D32" s="65" t="s">
        <v>85</v>
      </c>
      <c r="E32" s="65" t="s">
        <v>87</v>
      </c>
      <c r="F32" s="65" t="s">
        <v>89</v>
      </c>
      <c r="G32" s="320" t="s">
        <v>86</v>
      </c>
      <c r="H32" s="29" t="s">
        <v>2044</v>
      </c>
      <c r="I32" s="29" t="s">
        <v>2045</v>
      </c>
      <c r="J32" s="60" t="s">
        <v>2046</v>
      </c>
      <c r="K32" s="60" t="s">
        <v>1901</v>
      </c>
      <c r="L32" s="29" t="s">
        <v>2047</v>
      </c>
      <c r="M32" s="60" t="s">
        <v>2048</v>
      </c>
      <c r="N32" s="15" t="s">
        <v>350</v>
      </c>
      <c r="O32" s="46">
        <v>45.99</v>
      </c>
      <c r="P32" s="29" t="s">
        <v>2049</v>
      </c>
      <c r="Q32" s="60" t="s">
        <v>2050</v>
      </c>
    </row>
    <row r="33" spans="2:17">
      <c r="B33" s="27">
        <v>26</v>
      </c>
      <c r="C33" s="36">
        <v>44991</v>
      </c>
      <c r="D33" s="65" t="s">
        <v>85</v>
      </c>
      <c r="E33" s="65" t="s">
        <v>87</v>
      </c>
      <c r="F33" s="65" t="s">
        <v>89</v>
      </c>
      <c r="G33" s="320" t="s">
        <v>86</v>
      </c>
      <c r="H33" s="29" t="s">
        <v>2051</v>
      </c>
      <c r="I33" s="29" t="s">
        <v>2052</v>
      </c>
      <c r="J33" s="60" t="s">
        <v>2053</v>
      </c>
      <c r="K33" s="60" t="s">
        <v>1901</v>
      </c>
      <c r="L33" s="29" t="s">
        <v>2054</v>
      </c>
      <c r="M33" s="60" t="s">
        <v>1980</v>
      </c>
      <c r="N33" s="15" t="s">
        <v>350</v>
      </c>
      <c r="O33" s="46">
        <v>38.619999999999997</v>
      </c>
      <c r="P33" s="29" t="s">
        <v>2055</v>
      </c>
      <c r="Q33" s="60" t="s">
        <v>2056</v>
      </c>
    </row>
    <row r="34" spans="2:17">
      <c r="B34" s="27">
        <v>27</v>
      </c>
      <c r="C34" s="36">
        <v>44991</v>
      </c>
      <c r="D34" s="65" t="s">
        <v>85</v>
      </c>
      <c r="E34" s="65" t="s">
        <v>87</v>
      </c>
      <c r="F34" s="65" t="s">
        <v>89</v>
      </c>
      <c r="G34" s="320" t="s">
        <v>86</v>
      </c>
      <c r="H34" s="29" t="s">
        <v>2057</v>
      </c>
      <c r="I34" s="29" t="s">
        <v>2058</v>
      </c>
      <c r="J34" s="60" t="s">
        <v>2059</v>
      </c>
      <c r="K34" s="60" t="s">
        <v>1901</v>
      </c>
      <c r="L34" s="29" t="s">
        <v>2060</v>
      </c>
      <c r="M34" s="60" t="s">
        <v>1986</v>
      </c>
      <c r="N34" s="15" t="s">
        <v>350</v>
      </c>
      <c r="O34" s="46">
        <v>35.99</v>
      </c>
      <c r="P34" s="29" t="s">
        <v>2061</v>
      </c>
      <c r="Q34" s="60" t="s">
        <v>2062</v>
      </c>
    </row>
    <row r="35" spans="2:17">
      <c r="B35" s="27">
        <v>28</v>
      </c>
      <c r="C35" s="36">
        <v>44991</v>
      </c>
      <c r="D35" s="65" t="s">
        <v>85</v>
      </c>
      <c r="E35" s="65" t="s">
        <v>87</v>
      </c>
      <c r="F35" s="65" t="s">
        <v>89</v>
      </c>
      <c r="G35" s="320" t="s">
        <v>86</v>
      </c>
      <c r="H35" s="29" t="s">
        <v>2063</v>
      </c>
      <c r="I35" s="29" t="s">
        <v>2064</v>
      </c>
      <c r="J35" s="60" t="s">
        <v>2065</v>
      </c>
      <c r="K35" s="60" t="s">
        <v>1901</v>
      </c>
      <c r="L35" s="29" t="s">
        <v>2066</v>
      </c>
      <c r="M35" s="60" t="s">
        <v>2067</v>
      </c>
      <c r="N35" s="15" t="s">
        <v>350</v>
      </c>
      <c r="O35" s="46">
        <v>39.99</v>
      </c>
      <c r="P35" s="29" t="s">
        <v>2068</v>
      </c>
      <c r="Q35" s="60" t="s">
        <v>350</v>
      </c>
    </row>
    <row r="36" spans="2:17">
      <c r="B36" s="27">
        <v>29</v>
      </c>
      <c r="C36" s="36">
        <v>44991</v>
      </c>
      <c r="D36" s="65" t="s">
        <v>85</v>
      </c>
      <c r="E36" s="65" t="s">
        <v>87</v>
      </c>
      <c r="F36" s="65" t="s">
        <v>89</v>
      </c>
      <c r="G36" s="320" t="s">
        <v>86</v>
      </c>
      <c r="H36" s="29" t="s">
        <v>1989</v>
      </c>
      <c r="I36" s="29" t="s">
        <v>2069</v>
      </c>
      <c r="J36" s="60" t="s">
        <v>2070</v>
      </c>
      <c r="K36" s="60" t="s">
        <v>1901</v>
      </c>
      <c r="L36" s="29" t="s">
        <v>2071</v>
      </c>
      <c r="M36" s="60" t="s">
        <v>1993</v>
      </c>
      <c r="N36" s="15" t="s">
        <v>350</v>
      </c>
      <c r="O36" s="46">
        <v>49</v>
      </c>
      <c r="P36" s="29" t="s">
        <v>2011</v>
      </c>
      <c r="Q36" s="60" t="s">
        <v>2012</v>
      </c>
    </row>
    <row r="37" spans="2:17">
      <c r="B37" s="27">
        <v>30</v>
      </c>
      <c r="C37" s="36">
        <v>44974</v>
      </c>
      <c r="D37" s="65" t="s">
        <v>486</v>
      </c>
      <c r="E37" s="65" t="s">
        <v>486</v>
      </c>
      <c r="F37" s="65" t="s">
        <v>486</v>
      </c>
      <c r="G37" s="66" t="s">
        <v>486</v>
      </c>
      <c r="H37" s="29" t="s">
        <v>2072</v>
      </c>
      <c r="I37" s="29" t="s">
        <v>2073</v>
      </c>
      <c r="J37" s="60" t="s">
        <v>2074</v>
      </c>
      <c r="K37" s="60" t="s">
        <v>1901</v>
      </c>
      <c r="L37" s="29" t="s">
        <v>2075</v>
      </c>
      <c r="M37" s="60" t="s">
        <v>350</v>
      </c>
      <c r="N37" s="15" t="s">
        <v>350</v>
      </c>
      <c r="O37" s="46">
        <v>30.48</v>
      </c>
    </row>
    <row r="38" spans="2:17">
      <c r="B38" s="27">
        <v>31</v>
      </c>
      <c r="C38" s="36">
        <v>44981</v>
      </c>
      <c r="D38" s="65" t="s">
        <v>486</v>
      </c>
      <c r="E38" s="65" t="s">
        <v>486</v>
      </c>
      <c r="F38" s="65" t="s">
        <v>486</v>
      </c>
      <c r="G38" s="66" t="s">
        <v>486</v>
      </c>
      <c r="H38" s="29" t="s">
        <v>1952</v>
      </c>
      <c r="I38" s="29" t="s">
        <v>2076</v>
      </c>
      <c r="J38" s="60" t="s">
        <v>2077</v>
      </c>
      <c r="K38" s="60" t="s">
        <v>1901</v>
      </c>
      <c r="L38" s="29" t="s">
        <v>2078</v>
      </c>
      <c r="M38" s="60" t="s">
        <v>350</v>
      </c>
      <c r="N38" s="15" t="s">
        <v>350</v>
      </c>
      <c r="O38" s="46">
        <v>41.99</v>
      </c>
    </row>
    <row r="39" spans="2:17">
      <c r="B39" s="27">
        <v>32</v>
      </c>
      <c r="C39" s="36">
        <v>44981</v>
      </c>
      <c r="D39" s="65" t="s">
        <v>486</v>
      </c>
      <c r="E39" s="65" t="s">
        <v>486</v>
      </c>
      <c r="F39" s="65" t="s">
        <v>486</v>
      </c>
      <c r="G39" s="66" t="s">
        <v>486</v>
      </c>
      <c r="H39" s="29" t="s">
        <v>1952</v>
      </c>
      <c r="I39" s="29" t="s">
        <v>1953</v>
      </c>
      <c r="J39" s="60" t="s">
        <v>2079</v>
      </c>
      <c r="K39" s="60" t="s">
        <v>1901</v>
      </c>
      <c r="L39" s="29" t="s">
        <v>2080</v>
      </c>
      <c r="M39" s="60" t="s">
        <v>350</v>
      </c>
      <c r="N39" s="15" t="s">
        <v>350</v>
      </c>
      <c r="O39" s="46">
        <v>85.99</v>
      </c>
    </row>
    <row r="40" spans="2:17">
      <c r="B40" s="27">
        <v>33</v>
      </c>
      <c r="C40" s="36">
        <v>44981</v>
      </c>
      <c r="D40" s="65" t="s">
        <v>486</v>
      </c>
      <c r="E40" s="65" t="s">
        <v>486</v>
      </c>
      <c r="F40" s="65" t="s">
        <v>486</v>
      </c>
      <c r="G40" s="66" t="s">
        <v>486</v>
      </c>
      <c r="H40" s="29" t="s">
        <v>2081</v>
      </c>
      <c r="I40" s="29" t="s">
        <v>2082</v>
      </c>
      <c r="J40" s="60" t="s">
        <v>2083</v>
      </c>
      <c r="K40" s="60" t="s">
        <v>1901</v>
      </c>
      <c r="L40" s="29" t="s">
        <v>2084</v>
      </c>
      <c r="M40" s="60" t="s">
        <v>350</v>
      </c>
      <c r="N40" s="15" t="s">
        <v>350</v>
      </c>
      <c r="O40" s="46">
        <v>45.89</v>
      </c>
    </row>
    <row r="41" spans="2:17">
      <c r="B41" s="27">
        <v>34</v>
      </c>
      <c r="C41" s="36">
        <v>44981</v>
      </c>
      <c r="D41" s="65" t="s">
        <v>486</v>
      </c>
      <c r="E41" s="65" t="s">
        <v>486</v>
      </c>
      <c r="F41" s="65" t="s">
        <v>486</v>
      </c>
      <c r="G41" s="66" t="s">
        <v>486</v>
      </c>
      <c r="H41" s="29" t="s">
        <v>1989</v>
      </c>
      <c r="I41" s="29" t="s">
        <v>2085</v>
      </c>
      <c r="J41" s="60" t="s">
        <v>2086</v>
      </c>
      <c r="K41" s="60" t="s">
        <v>1901</v>
      </c>
      <c r="L41" s="29" t="s">
        <v>2087</v>
      </c>
      <c r="M41" s="60" t="s">
        <v>350</v>
      </c>
      <c r="N41" s="15" t="s">
        <v>350</v>
      </c>
      <c r="O41" s="46">
        <v>65</v>
      </c>
    </row>
    <row r="42" spans="2:17">
      <c r="B42" s="27">
        <v>35</v>
      </c>
      <c r="C42" s="36">
        <v>44981</v>
      </c>
      <c r="D42" s="65" t="s">
        <v>486</v>
      </c>
      <c r="E42" s="65" t="s">
        <v>486</v>
      </c>
      <c r="F42" s="65" t="s">
        <v>486</v>
      </c>
      <c r="G42" s="66" t="s">
        <v>486</v>
      </c>
      <c r="H42" s="29" t="s">
        <v>2088</v>
      </c>
      <c r="I42" s="29" t="s">
        <v>2089</v>
      </c>
      <c r="J42" s="60" t="s">
        <v>2090</v>
      </c>
      <c r="K42" s="60" t="s">
        <v>1901</v>
      </c>
      <c r="L42" s="29" t="s">
        <v>2091</v>
      </c>
      <c r="M42" s="60" t="s">
        <v>350</v>
      </c>
      <c r="N42" s="15" t="s">
        <v>350</v>
      </c>
      <c r="O42" s="46">
        <v>59.99</v>
      </c>
    </row>
    <row r="43" spans="2:17">
      <c r="B43" s="27">
        <v>36</v>
      </c>
      <c r="C43" s="36">
        <v>44981</v>
      </c>
      <c r="D43" s="65" t="s">
        <v>486</v>
      </c>
      <c r="E43" s="65" t="s">
        <v>486</v>
      </c>
      <c r="F43" s="65" t="s">
        <v>486</v>
      </c>
      <c r="G43" s="66" t="s">
        <v>486</v>
      </c>
      <c r="H43" s="29" t="s">
        <v>2092</v>
      </c>
      <c r="I43" s="29" t="s">
        <v>2093</v>
      </c>
      <c r="J43" s="60" t="s">
        <v>2094</v>
      </c>
      <c r="K43" s="60" t="s">
        <v>1901</v>
      </c>
      <c r="L43" s="29" t="s">
        <v>2095</v>
      </c>
      <c r="M43" s="60" t="s">
        <v>350</v>
      </c>
      <c r="N43" s="15" t="s">
        <v>350</v>
      </c>
      <c r="O43" s="46">
        <v>59.99</v>
      </c>
    </row>
    <row r="44" spans="2:17">
      <c r="B44" s="27">
        <v>37</v>
      </c>
      <c r="C44" s="36">
        <v>44981</v>
      </c>
      <c r="D44" s="65" t="s">
        <v>486</v>
      </c>
      <c r="E44" s="65" t="s">
        <v>486</v>
      </c>
      <c r="F44" s="65" t="s">
        <v>486</v>
      </c>
      <c r="G44" s="66" t="s">
        <v>486</v>
      </c>
      <c r="H44" s="29" t="s">
        <v>2096</v>
      </c>
      <c r="I44" s="29" t="s">
        <v>2097</v>
      </c>
      <c r="J44" s="60" t="s">
        <v>2098</v>
      </c>
      <c r="K44" s="60" t="s">
        <v>1901</v>
      </c>
      <c r="L44" s="29" t="s">
        <v>2099</v>
      </c>
      <c r="M44" s="60" t="s">
        <v>350</v>
      </c>
      <c r="N44" s="15" t="s">
        <v>350</v>
      </c>
      <c r="O44" s="46">
        <v>58.99</v>
      </c>
    </row>
    <row r="45" spans="2:17">
      <c r="B45" s="27">
        <v>38</v>
      </c>
      <c r="C45" s="36">
        <v>44981</v>
      </c>
      <c r="D45" s="65" t="s">
        <v>486</v>
      </c>
      <c r="E45" s="65" t="s">
        <v>486</v>
      </c>
      <c r="F45" s="65" t="s">
        <v>486</v>
      </c>
      <c r="G45" s="66" t="s">
        <v>486</v>
      </c>
      <c r="H45" s="29" t="s">
        <v>2096</v>
      </c>
      <c r="I45" s="29" t="s">
        <v>2100</v>
      </c>
      <c r="J45" s="60" t="s">
        <v>2101</v>
      </c>
      <c r="K45" s="60" t="s">
        <v>1901</v>
      </c>
      <c r="L45" s="29" t="s">
        <v>2102</v>
      </c>
      <c r="M45" s="60" t="s">
        <v>350</v>
      </c>
      <c r="N45" s="15" t="s">
        <v>350</v>
      </c>
      <c r="O45" s="46">
        <v>79.989999999999995</v>
      </c>
    </row>
    <row r="46" spans="2:17">
      <c r="B46" s="27">
        <v>39</v>
      </c>
      <c r="C46" s="36">
        <v>44981</v>
      </c>
      <c r="D46" s="65" t="s">
        <v>486</v>
      </c>
      <c r="E46" s="65" t="s">
        <v>486</v>
      </c>
      <c r="F46" s="65" t="s">
        <v>486</v>
      </c>
      <c r="G46" s="66" t="s">
        <v>486</v>
      </c>
      <c r="H46" s="29" t="s">
        <v>2096</v>
      </c>
      <c r="I46" s="29" t="s">
        <v>2103</v>
      </c>
      <c r="J46" s="60" t="s">
        <v>2104</v>
      </c>
      <c r="K46" s="60" t="s">
        <v>1901</v>
      </c>
      <c r="L46" s="29" t="s">
        <v>2105</v>
      </c>
      <c r="M46" s="60" t="s">
        <v>350</v>
      </c>
      <c r="N46" s="15" t="s">
        <v>350</v>
      </c>
      <c r="O46" s="46">
        <v>69.989999999999995</v>
      </c>
    </row>
    <row r="47" spans="2:17">
      <c r="B47" s="27">
        <v>40</v>
      </c>
      <c r="C47" s="36">
        <v>45091</v>
      </c>
      <c r="D47" s="65" t="s">
        <v>2106</v>
      </c>
      <c r="E47" s="65" t="s">
        <v>82</v>
      </c>
      <c r="F47" s="65" t="s">
        <v>84</v>
      </c>
      <c r="G47" s="66" t="s">
        <v>2107</v>
      </c>
      <c r="H47" s="29" t="s">
        <v>2108</v>
      </c>
      <c r="I47" s="29" t="s">
        <v>2109</v>
      </c>
      <c r="J47" s="60" t="s">
        <v>2110</v>
      </c>
      <c r="K47" s="60" t="s">
        <v>2111</v>
      </c>
      <c r="L47" s="29" t="s">
        <v>2112</v>
      </c>
      <c r="M47" s="60" t="s">
        <v>2113</v>
      </c>
      <c r="N47" s="15" t="s">
        <v>2114</v>
      </c>
      <c r="O47" s="46">
        <v>29.95</v>
      </c>
      <c r="P47" s="29" t="s">
        <v>2115</v>
      </c>
      <c r="Q47" s="60" t="s">
        <v>2116</v>
      </c>
    </row>
    <row r="48" spans="2:17">
      <c r="B48" s="27">
        <v>41</v>
      </c>
      <c r="C48" s="36">
        <v>45096</v>
      </c>
      <c r="D48" s="65" t="s">
        <v>2117</v>
      </c>
      <c r="E48" s="65" t="s">
        <v>82</v>
      </c>
      <c r="F48" s="65" t="s">
        <v>84</v>
      </c>
      <c r="G48" s="66" t="s">
        <v>2118</v>
      </c>
      <c r="H48" s="29" t="s">
        <v>2119</v>
      </c>
      <c r="I48" s="29" t="s">
        <v>2120</v>
      </c>
      <c r="J48" s="60" t="s">
        <v>2121</v>
      </c>
      <c r="K48" s="60" t="s">
        <v>2111</v>
      </c>
      <c r="L48" s="29" t="s">
        <v>2122</v>
      </c>
      <c r="M48" s="60" t="s">
        <v>2113</v>
      </c>
      <c r="N48" s="15" t="s">
        <v>2114</v>
      </c>
      <c r="O48" s="46">
        <v>28</v>
      </c>
      <c r="P48" s="29" t="s">
        <v>1719</v>
      </c>
      <c r="Q48" s="60" t="s">
        <v>2123</v>
      </c>
    </row>
    <row r="49" spans="2:17">
      <c r="B49" s="27">
        <v>42</v>
      </c>
      <c r="C49" s="36">
        <v>45091</v>
      </c>
      <c r="D49" s="65" t="s">
        <v>2106</v>
      </c>
      <c r="E49" s="65" t="s">
        <v>82</v>
      </c>
      <c r="F49" s="65" t="s">
        <v>84</v>
      </c>
      <c r="G49" s="66" t="s">
        <v>2107</v>
      </c>
      <c r="H49" s="29" t="s">
        <v>2108</v>
      </c>
      <c r="I49" s="29" t="s">
        <v>2124</v>
      </c>
      <c r="J49" s="60" t="s">
        <v>2125</v>
      </c>
      <c r="K49" s="60" t="s">
        <v>2111</v>
      </c>
      <c r="L49" s="29" t="s">
        <v>2126</v>
      </c>
      <c r="M49" s="60" t="s">
        <v>2113</v>
      </c>
      <c r="N49" s="15" t="s">
        <v>2114</v>
      </c>
      <c r="O49" s="46">
        <v>159.94999999999999</v>
      </c>
      <c r="P49" s="29" t="s">
        <v>2127</v>
      </c>
      <c r="Q49" s="60" t="s">
        <v>2128</v>
      </c>
    </row>
    <row r="50" spans="2:17">
      <c r="B50" s="27">
        <v>43</v>
      </c>
      <c r="C50" s="36">
        <v>45091</v>
      </c>
      <c r="D50" s="65" t="s">
        <v>85</v>
      </c>
      <c r="E50" s="65" t="s">
        <v>82</v>
      </c>
      <c r="F50" s="65" t="s">
        <v>89</v>
      </c>
      <c r="G50" s="66" t="s">
        <v>86</v>
      </c>
      <c r="H50" s="29" t="s">
        <v>2108</v>
      </c>
      <c r="I50" s="29" t="s">
        <v>2129</v>
      </c>
      <c r="J50" s="60" t="s">
        <v>2130</v>
      </c>
      <c r="K50" s="60" t="s">
        <v>2111</v>
      </c>
      <c r="L50" s="29" t="s">
        <v>2131</v>
      </c>
      <c r="M50" s="60" t="s">
        <v>2113</v>
      </c>
      <c r="N50" s="15" t="s">
        <v>2114</v>
      </c>
      <c r="O50" s="46">
        <v>174.95</v>
      </c>
      <c r="P50" s="29" t="s">
        <v>2127</v>
      </c>
      <c r="Q50" s="60" t="s">
        <v>2128</v>
      </c>
    </row>
    <row r="51" spans="2:17">
      <c r="B51" s="27">
        <v>44</v>
      </c>
      <c r="C51" s="36">
        <v>45091</v>
      </c>
      <c r="D51" s="65" t="s">
        <v>2106</v>
      </c>
      <c r="E51" s="65" t="s">
        <v>82</v>
      </c>
      <c r="F51" s="65" t="s">
        <v>84</v>
      </c>
      <c r="G51" s="66" t="s">
        <v>2107</v>
      </c>
      <c r="H51" s="29" t="s">
        <v>2108</v>
      </c>
      <c r="I51" s="29" t="s">
        <v>2132</v>
      </c>
      <c r="J51" s="60" t="s">
        <v>2133</v>
      </c>
      <c r="K51" s="60" t="s">
        <v>2111</v>
      </c>
      <c r="L51" s="29" t="s">
        <v>2134</v>
      </c>
      <c r="M51" s="60" t="s">
        <v>2113</v>
      </c>
      <c r="N51" s="15" t="s">
        <v>2114</v>
      </c>
      <c r="O51" s="46">
        <v>49.95</v>
      </c>
      <c r="P51" s="29" t="s">
        <v>1719</v>
      </c>
      <c r="Q51" s="60" t="s">
        <v>2135</v>
      </c>
    </row>
    <row r="52" spans="2:17">
      <c r="B52" s="27">
        <v>45</v>
      </c>
      <c r="C52" s="36">
        <v>45096</v>
      </c>
      <c r="D52" s="65" t="s">
        <v>85</v>
      </c>
      <c r="E52" s="65" t="s">
        <v>82</v>
      </c>
      <c r="F52" s="65" t="s">
        <v>89</v>
      </c>
      <c r="G52" s="66" t="s">
        <v>86</v>
      </c>
      <c r="H52" s="29" t="s">
        <v>2108</v>
      </c>
      <c r="I52" s="29" t="s">
        <v>2136</v>
      </c>
      <c r="J52" s="60" t="s">
        <v>2137</v>
      </c>
      <c r="K52" s="60" t="s">
        <v>2111</v>
      </c>
      <c r="L52" s="29" t="s">
        <v>2138</v>
      </c>
      <c r="M52" s="60" t="s">
        <v>2113</v>
      </c>
      <c r="N52" s="15" t="s">
        <v>2114</v>
      </c>
      <c r="O52" s="46">
        <v>59.99</v>
      </c>
      <c r="P52" s="29" t="s">
        <v>1719</v>
      </c>
      <c r="Q52" s="60" t="s">
        <v>2139</v>
      </c>
    </row>
    <row r="53" spans="2:17">
      <c r="B53" s="27">
        <v>46</v>
      </c>
      <c r="C53" s="36">
        <v>45091</v>
      </c>
      <c r="D53" s="65" t="s">
        <v>2106</v>
      </c>
      <c r="E53" s="65" t="s">
        <v>82</v>
      </c>
      <c r="F53" s="65" t="s">
        <v>84</v>
      </c>
      <c r="G53" s="66" t="s">
        <v>2107</v>
      </c>
      <c r="H53" s="29" t="s">
        <v>2108</v>
      </c>
      <c r="I53" s="29" t="s">
        <v>2140</v>
      </c>
      <c r="J53" s="60" t="s">
        <v>2141</v>
      </c>
      <c r="K53" s="60" t="s">
        <v>2142</v>
      </c>
      <c r="L53" s="29" t="s">
        <v>2143</v>
      </c>
      <c r="M53" s="60" t="s">
        <v>2144</v>
      </c>
      <c r="N53" s="15" t="s">
        <v>2114</v>
      </c>
      <c r="O53" s="46">
        <v>169.95</v>
      </c>
      <c r="P53" s="29" t="s">
        <v>1719</v>
      </c>
      <c r="Q53" s="60" t="s">
        <v>2145</v>
      </c>
    </row>
    <row r="54" spans="2:17">
      <c r="B54" s="27">
        <v>47</v>
      </c>
      <c r="C54" s="36">
        <v>45091</v>
      </c>
      <c r="D54" s="65" t="s">
        <v>2106</v>
      </c>
      <c r="E54" s="65" t="s">
        <v>82</v>
      </c>
      <c r="F54" s="65" t="s">
        <v>84</v>
      </c>
      <c r="G54" s="66" t="s">
        <v>2107</v>
      </c>
      <c r="H54" s="29" t="s">
        <v>2108</v>
      </c>
      <c r="I54" s="29" t="s">
        <v>2146</v>
      </c>
      <c r="J54" s="60" t="s">
        <v>2147</v>
      </c>
      <c r="K54" s="60" t="s">
        <v>2111</v>
      </c>
      <c r="L54" s="29" t="s">
        <v>2148</v>
      </c>
      <c r="M54" s="60" t="s">
        <v>2113</v>
      </c>
      <c r="N54" s="15" t="s">
        <v>2114</v>
      </c>
      <c r="O54" s="46">
        <v>6.95</v>
      </c>
      <c r="Q54" s="60" t="s">
        <v>2149</v>
      </c>
    </row>
    <row r="55" spans="2:17">
      <c r="B55" s="27">
        <v>48</v>
      </c>
      <c r="C55" s="36">
        <v>45091</v>
      </c>
      <c r="D55" s="65" t="s">
        <v>2106</v>
      </c>
      <c r="E55" s="65" t="s">
        <v>82</v>
      </c>
      <c r="F55" s="65" t="s">
        <v>84</v>
      </c>
      <c r="G55" s="66" t="s">
        <v>2107</v>
      </c>
      <c r="H55" s="29" t="s">
        <v>2108</v>
      </c>
      <c r="I55" s="29" t="s">
        <v>2150</v>
      </c>
      <c r="J55" s="60" t="s">
        <v>2151</v>
      </c>
      <c r="K55" s="60" t="s">
        <v>2111</v>
      </c>
      <c r="L55" s="29" t="s">
        <v>2152</v>
      </c>
      <c r="M55" s="60" t="s">
        <v>2113</v>
      </c>
      <c r="N55" s="15" t="s">
        <v>2114</v>
      </c>
      <c r="O55" s="46">
        <v>11.95</v>
      </c>
      <c r="Q55" s="60" t="s">
        <v>2153</v>
      </c>
    </row>
    <row r="56" spans="2:17">
      <c r="B56" s="27">
        <v>49</v>
      </c>
      <c r="C56" s="36">
        <v>45091</v>
      </c>
      <c r="D56" s="65" t="s">
        <v>2106</v>
      </c>
      <c r="E56" s="65" t="s">
        <v>82</v>
      </c>
      <c r="F56" s="65" t="s">
        <v>84</v>
      </c>
      <c r="G56" s="66" t="s">
        <v>2107</v>
      </c>
      <c r="H56" s="29" t="s">
        <v>2108</v>
      </c>
      <c r="I56" s="29" t="s">
        <v>2154</v>
      </c>
      <c r="J56" s="60" t="s">
        <v>2155</v>
      </c>
      <c r="K56" s="60" t="s">
        <v>2111</v>
      </c>
      <c r="L56" s="29" t="s">
        <v>2156</v>
      </c>
      <c r="M56" s="60" t="s">
        <v>2113</v>
      </c>
      <c r="N56" s="15" t="s">
        <v>2114</v>
      </c>
      <c r="O56" s="46">
        <v>13.95</v>
      </c>
      <c r="Q56" s="60" t="s">
        <v>2157</v>
      </c>
    </row>
    <row r="57" spans="2:17">
      <c r="B57" s="27">
        <v>50</v>
      </c>
      <c r="C57" s="36">
        <v>45091</v>
      </c>
      <c r="D57" s="65" t="s">
        <v>2158</v>
      </c>
      <c r="E57" s="65" t="s">
        <v>82</v>
      </c>
      <c r="F57" s="65" t="s">
        <v>84</v>
      </c>
      <c r="G57" s="65" t="s">
        <v>2159</v>
      </c>
      <c r="H57" s="29" t="s">
        <v>2160</v>
      </c>
      <c r="I57" s="29" t="s">
        <v>2161</v>
      </c>
      <c r="J57" s="60" t="s">
        <v>2162</v>
      </c>
      <c r="K57" s="60" t="s">
        <v>2111</v>
      </c>
      <c r="L57" s="29" t="s">
        <v>2163</v>
      </c>
      <c r="M57" s="60" t="s">
        <v>2113</v>
      </c>
      <c r="O57" s="46">
        <v>22.01</v>
      </c>
      <c r="P57" s="29" t="s">
        <v>1719</v>
      </c>
      <c r="Q57" s="60" t="s">
        <v>2164</v>
      </c>
    </row>
    <row r="58" spans="2:17">
      <c r="B58" s="27">
        <v>51</v>
      </c>
      <c r="C58" s="36">
        <v>45091</v>
      </c>
      <c r="D58" s="65" t="s">
        <v>2165</v>
      </c>
      <c r="E58" s="65" t="s">
        <v>82</v>
      </c>
      <c r="F58" s="65" t="s">
        <v>89</v>
      </c>
      <c r="G58" s="66" t="s">
        <v>2166</v>
      </c>
      <c r="H58" s="29" t="s">
        <v>2160</v>
      </c>
      <c r="I58" s="29" t="s">
        <v>2161</v>
      </c>
      <c r="J58" s="60" t="s">
        <v>2167</v>
      </c>
      <c r="K58" s="60" t="s">
        <v>2111</v>
      </c>
      <c r="L58" s="29" t="s">
        <v>2168</v>
      </c>
      <c r="M58" s="60" t="s">
        <v>2113</v>
      </c>
      <c r="O58" s="46">
        <v>15.99</v>
      </c>
      <c r="P58" s="29" t="s">
        <v>1719</v>
      </c>
      <c r="Q58" s="60" t="s">
        <v>2169</v>
      </c>
    </row>
    <row r="59" spans="2:17">
      <c r="B59" s="27">
        <v>52</v>
      </c>
      <c r="C59" s="36">
        <v>45091</v>
      </c>
      <c r="D59" s="65" t="s">
        <v>2165</v>
      </c>
      <c r="E59" s="65" t="s">
        <v>82</v>
      </c>
      <c r="F59" s="65" t="s">
        <v>89</v>
      </c>
      <c r="G59" s="66" t="s">
        <v>2166</v>
      </c>
      <c r="H59" s="29" t="s">
        <v>2160</v>
      </c>
      <c r="I59" s="29" t="s">
        <v>2170</v>
      </c>
      <c r="J59" s="60" t="s">
        <v>2171</v>
      </c>
      <c r="K59" s="60" t="s">
        <v>2111</v>
      </c>
      <c r="L59" s="29" t="s">
        <v>2172</v>
      </c>
      <c r="M59" s="60" t="s">
        <v>2113</v>
      </c>
      <c r="O59" s="46">
        <v>18.899999999999999</v>
      </c>
      <c r="P59" s="29" t="s">
        <v>1719</v>
      </c>
      <c r="Q59" s="60" t="s">
        <v>2173</v>
      </c>
    </row>
    <row r="60" spans="2:17">
      <c r="C60" s="27"/>
      <c r="D60" s="27"/>
    </row>
    <row r="61" spans="2:17">
      <c r="C61" s="27"/>
      <c r="D61" s="27"/>
    </row>
    <row r="62" spans="2:17">
      <c r="C62" s="27"/>
      <c r="D62" s="27"/>
    </row>
    <row r="63" spans="2:17">
      <c r="C63" s="27"/>
      <c r="D63" s="27"/>
    </row>
    <row r="64" spans="2:17">
      <c r="C64" s="27"/>
      <c r="D64" s="27"/>
    </row>
    <row r="65" spans="3:4">
      <c r="C65" s="27"/>
      <c r="D65" s="27"/>
    </row>
    <row r="66" spans="3:4">
      <c r="C66" s="27"/>
      <c r="D66" s="27"/>
    </row>
    <row r="67" spans="3:4">
      <c r="C67" s="27"/>
      <c r="D67" s="27"/>
    </row>
    <row r="68" spans="3:4">
      <c r="C68" s="27"/>
      <c r="D68" s="27"/>
    </row>
    <row r="69" spans="3:4">
      <c r="C69" s="27"/>
      <c r="D69" s="27"/>
    </row>
    <row r="70" spans="3:4">
      <c r="C70" s="27"/>
      <c r="D70" s="27"/>
    </row>
    <row r="71" spans="3:4">
      <c r="C71" s="27"/>
      <c r="D71" s="27"/>
    </row>
    <row r="72" spans="3:4">
      <c r="C72" s="27"/>
      <c r="D72" s="27"/>
    </row>
    <row r="73" spans="3:4">
      <c r="C73" s="27"/>
      <c r="D73" s="27"/>
    </row>
    <row r="74" spans="3:4">
      <c r="C74" s="27"/>
      <c r="D74" s="27"/>
    </row>
    <row r="75" spans="3:4">
      <c r="C75" s="27"/>
      <c r="D75" s="27"/>
    </row>
    <row r="76" spans="3:4">
      <c r="C76" s="27"/>
      <c r="D76" s="27"/>
    </row>
    <row r="77" spans="3:4">
      <c r="C77" s="27"/>
      <c r="D77" s="27"/>
    </row>
    <row r="78" spans="3:4">
      <c r="C78" s="27"/>
      <c r="D78" s="27"/>
    </row>
    <row r="79" spans="3:4">
      <c r="C79" s="27"/>
      <c r="D79" s="27"/>
    </row>
    <row r="80" spans="3:4">
      <c r="C80" s="27"/>
      <c r="D80" s="27"/>
    </row>
    <row r="81" spans="3:4">
      <c r="C81" s="27"/>
      <c r="D81" s="27"/>
    </row>
    <row r="82" spans="3:4">
      <c r="C82" s="27"/>
      <c r="D82" s="27"/>
    </row>
    <row r="83" spans="3:4">
      <c r="C83" s="27"/>
      <c r="D83" s="27"/>
    </row>
    <row r="84" spans="3:4">
      <c r="C84" s="27"/>
      <c r="D84" s="27"/>
    </row>
    <row r="85" spans="3:4">
      <c r="C85" s="27"/>
      <c r="D85" s="27"/>
    </row>
    <row r="86" spans="3:4">
      <c r="C86" s="27"/>
      <c r="D86" s="27"/>
    </row>
    <row r="87" spans="3:4">
      <c r="C87" s="27"/>
      <c r="D87" s="27"/>
    </row>
    <row r="88" spans="3:4">
      <c r="C88" s="27"/>
      <c r="D88" s="27"/>
    </row>
    <row r="89" spans="3:4">
      <c r="C89" s="27"/>
      <c r="D89" s="27"/>
    </row>
    <row r="90" spans="3:4">
      <c r="C90" s="27"/>
      <c r="D90" s="27"/>
    </row>
    <row r="91" spans="3:4">
      <c r="C91" s="27"/>
      <c r="D91" s="27"/>
    </row>
    <row r="92" spans="3:4">
      <c r="C92" s="27"/>
      <c r="D92" s="27"/>
    </row>
    <row r="93" spans="3:4">
      <c r="C93" s="27"/>
      <c r="D93" s="27"/>
    </row>
    <row r="94" spans="3:4">
      <c r="C94" s="27"/>
      <c r="D94" s="27"/>
    </row>
    <row r="95" spans="3:4">
      <c r="C95" s="27"/>
      <c r="D95" s="27"/>
    </row>
    <row r="96" spans="3:4">
      <c r="C96" s="27"/>
      <c r="D96" s="27"/>
    </row>
    <row r="97" spans="3:4">
      <c r="C97" s="27"/>
      <c r="D97" s="27"/>
    </row>
    <row r="98" spans="3:4">
      <c r="C98" s="27"/>
      <c r="D98" s="27"/>
    </row>
    <row r="99" spans="3:4">
      <c r="C99" s="27"/>
      <c r="D99" s="27"/>
    </row>
    <row r="100" spans="3:4">
      <c r="C100" s="27"/>
      <c r="D100" s="27"/>
    </row>
    <row r="101" spans="3:4">
      <c r="C101" s="27"/>
      <c r="D101" s="27"/>
    </row>
    <row r="102" spans="3:4">
      <c r="C102" s="27"/>
      <c r="D102" s="27"/>
    </row>
    <row r="103" spans="3:4">
      <c r="C103" s="27"/>
      <c r="D103" s="27"/>
    </row>
    <row r="104" spans="3:4">
      <c r="C104" s="27"/>
      <c r="D104" s="27"/>
    </row>
    <row r="105" spans="3:4">
      <c r="C105" s="27"/>
      <c r="D105" s="27"/>
    </row>
    <row r="106" spans="3:4">
      <c r="C106" s="27"/>
      <c r="D106" s="27"/>
    </row>
    <row r="107" spans="3:4">
      <c r="C107" s="27"/>
      <c r="D107" s="27"/>
    </row>
    <row r="108" spans="3:4">
      <c r="C108" s="27"/>
      <c r="D108" s="27"/>
    </row>
    <row r="109" spans="3:4">
      <c r="C109" s="27"/>
      <c r="D109" s="27"/>
    </row>
    <row r="110" spans="3:4">
      <c r="C110" s="27"/>
      <c r="D110" s="27"/>
    </row>
    <row r="111" spans="3:4">
      <c r="C111" s="27"/>
      <c r="D111" s="27"/>
    </row>
    <row r="112" spans="3:4">
      <c r="C112" s="27"/>
      <c r="D112" s="27"/>
    </row>
    <row r="113" spans="3:4">
      <c r="C113" s="27"/>
      <c r="D113" s="27"/>
    </row>
    <row r="114" spans="3:4">
      <c r="C114" s="27"/>
      <c r="D114" s="27"/>
    </row>
    <row r="115" spans="3:4">
      <c r="C115" s="27"/>
      <c r="D115" s="27"/>
    </row>
    <row r="116" spans="3:4">
      <c r="C116" s="27"/>
      <c r="D116" s="27"/>
    </row>
    <row r="117" spans="3:4">
      <c r="C117" s="27"/>
      <c r="D117" s="27"/>
    </row>
    <row r="118" spans="3:4">
      <c r="C118" s="27"/>
      <c r="D118" s="27"/>
    </row>
    <row r="119" spans="3:4">
      <c r="C119" s="27"/>
      <c r="D119" s="27"/>
    </row>
    <row r="120" spans="3:4">
      <c r="C120" s="27"/>
      <c r="D120" s="27"/>
    </row>
    <row r="121" spans="3:4">
      <c r="C121" s="27"/>
      <c r="D121" s="27"/>
    </row>
    <row r="122" spans="3:4">
      <c r="C122" s="27"/>
      <c r="D122" s="27"/>
    </row>
    <row r="123" spans="3:4">
      <c r="C123" s="27"/>
      <c r="D123" s="27"/>
    </row>
    <row r="124" spans="3:4">
      <c r="C124" s="27"/>
      <c r="D124" s="27"/>
    </row>
    <row r="125" spans="3:4">
      <c r="C125" s="27"/>
      <c r="D125" s="27"/>
    </row>
    <row r="126" spans="3:4">
      <c r="C126" s="27"/>
      <c r="D126" s="27"/>
    </row>
    <row r="127" spans="3:4">
      <c r="C127" s="27"/>
      <c r="D127" s="27"/>
    </row>
    <row r="128" spans="3:4">
      <c r="C128" s="27"/>
      <c r="D128" s="27"/>
    </row>
    <row r="129" spans="3:4">
      <c r="C129" s="27"/>
      <c r="D129" s="27"/>
    </row>
    <row r="130" spans="3:4">
      <c r="C130" s="27"/>
      <c r="D130" s="27"/>
    </row>
    <row r="131" spans="3:4">
      <c r="C131" s="27"/>
      <c r="D131" s="27"/>
    </row>
    <row r="132" spans="3:4">
      <c r="C132" s="27"/>
      <c r="D132" s="27"/>
    </row>
    <row r="133" spans="3:4">
      <c r="C133" s="27"/>
      <c r="D133" s="27"/>
    </row>
    <row r="134" spans="3:4">
      <c r="C134" s="27"/>
      <c r="D134" s="27"/>
    </row>
    <row r="135" spans="3:4">
      <c r="C135" s="27"/>
      <c r="D135" s="27"/>
    </row>
    <row r="136" spans="3:4">
      <c r="C136" s="27"/>
      <c r="D136" s="27"/>
    </row>
    <row r="137" spans="3:4">
      <c r="C137" s="27"/>
      <c r="D137" s="27"/>
    </row>
    <row r="138" spans="3:4">
      <c r="C138" s="27"/>
      <c r="D138" s="27"/>
    </row>
    <row r="139" spans="3:4">
      <c r="C139" s="27"/>
      <c r="D139" s="27"/>
    </row>
    <row r="140" spans="3:4">
      <c r="C140" s="27"/>
      <c r="D140" s="27"/>
    </row>
    <row r="141" spans="3:4">
      <c r="C141" s="27"/>
      <c r="D141" s="27"/>
    </row>
    <row r="142" spans="3:4">
      <c r="C142" s="27"/>
      <c r="D142" s="27"/>
    </row>
    <row r="143" spans="3:4">
      <c r="C143" s="27"/>
      <c r="D143" s="27"/>
    </row>
    <row r="144" spans="3:4">
      <c r="C144" s="27"/>
      <c r="D144" s="27"/>
    </row>
    <row r="145" spans="3:4">
      <c r="C145" s="27"/>
      <c r="D145" s="27"/>
    </row>
    <row r="146" spans="3:4">
      <c r="C146" s="27"/>
      <c r="D146" s="27"/>
    </row>
    <row r="147" spans="3:4">
      <c r="C147" s="27"/>
      <c r="D147" s="27"/>
    </row>
    <row r="148" spans="3:4">
      <c r="C148" s="27"/>
      <c r="D148" s="27"/>
    </row>
    <row r="149" spans="3:4">
      <c r="C149" s="27"/>
      <c r="D149" s="27"/>
    </row>
    <row r="150" spans="3:4">
      <c r="C150" s="27"/>
      <c r="D150" s="27"/>
    </row>
    <row r="151" spans="3:4">
      <c r="C151" s="27"/>
      <c r="D151" s="27"/>
    </row>
    <row r="152" spans="3:4">
      <c r="C152" s="27"/>
      <c r="D152" s="27"/>
    </row>
    <row r="153" spans="3:4">
      <c r="C153" s="27"/>
      <c r="D153" s="27"/>
    </row>
    <row r="154" spans="3:4">
      <c r="C154" s="27"/>
      <c r="D154" s="27"/>
    </row>
    <row r="155" spans="3:4">
      <c r="C155" s="27"/>
      <c r="D155" s="27"/>
    </row>
    <row r="156" spans="3:4">
      <c r="C156" s="27"/>
      <c r="D156" s="27"/>
    </row>
    <row r="157" spans="3:4">
      <c r="C157" s="27"/>
      <c r="D157" s="27"/>
    </row>
    <row r="158" spans="3:4">
      <c r="C158" s="27"/>
      <c r="D158" s="27"/>
    </row>
    <row r="159" spans="3:4">
      <c r="C159" s="27"/>
      <c r="D159" s="27"/>
    </row>
    <row r="160" spans="3:4">
      <c r="C160" s="27"/>
      <c r="D160" s="27"/>
    </row>
    <row r="161" spans="3:4">
      <c r="C161" s="27"/>
      <c r="D161" s="27"/>
    </row>
    <row r="162" spans="3:4">
      <c r="C162" s="27"/>
      <c r="D162" s="27"/>
    </row>
    <row r="163" spans="3:4">
      <c r="C163" s="27"/>
      <c r="D163" s="27"/>
    </row>
    <row r="164" spans="3:4">
      <c r="C164" s="27"/>
      <c r="D164" s="27"/>
    </row>
    <row r="165" spans="3:4">
      <c r="C165" s="27"/>
      <c r="D165" s="27"/>
    </row>
    <row r="166" spans="3:4">
      <c r="C166" s="27"/>
      <c r="D166" s="27"/>
    </row>
    <row r="167" spans="3:4">
      <c r="C167" s="27"/>
      <c r="D167" s="27"/>
    </row>
    <row r="168" spans="3:4">
      <c r="C168" s="27"/>
      <c r="D168" s="27"/>
    </row>
    <row r="169" spans="3:4">
      <c r="C169" s="27"/>
      <c r="D169" s="27"/>
    </row>
    <row r="170" spans="3:4">
      <c r="C170" s="27"/>
      <c r="D170" s="27"/>
    </row>
    <row r="171" spans="3:4">
      <c r="C171" s="27"/>
      <c r="D171" s="27"/>
    </row>
    <row r="172" spans="3:4">
      <c r="C172" s="27"/>
      <c r="D172" s="27"/>
    </row>
    <row r="173" spans="3:4">
      <c r="C173" s="27"/>
      <c r="D173" s="27"/>
    </row>
    <row r="174" spans="3:4">
      <c r="C174" s="27"/>
      <c r="D174" s="27"/>
    </row>
    <row r="175" spans="3:4">
      <c r="C175" s="27"/>
      <c r="D175" s="27"/>
    </row>
    <row r="176" spans="3:4">
      <c r="C176" s="27"/>
      <c r="D176" s="27"/>
    </row>
    <row r="177" spans="3:4">
      <c r="C177" s="27"/>
      <c r="D177" s="27"/>
    </row>
    <row r="178" spans="3:4">
      <c r="C178" s="27"/>
      <c r="D178" s="27"/>
    </row>
    <row r="179" spans="3:4">
      <c r="C179" s="27"/>
      <c r="D179" s="27"/>
    </row>
    <row r="180" spans="3:4">
      <c r="C180" s="27"/>
      <c r="D180" s="27"/>
    </row>
    <row r="181" spans="3:4">
      <c r="C181" s="27"/>
      <c r="D181" s="27"/>
    </row>
    <row r="182" spans="3:4">
      <c r="C182" s="27"/>
      <c r="D182" s="27"/>
    </row>
    <row r="183" spans="3:4">
      <c r="C183" s="27"/>
      <c r="D183" s="27"/>
    </row>
    <row r="184" spans="3:4">
      <c r="C184" s="27"/>
      <c r="D184" s="27"/>
    </row>
    <row r="185" spans="3:4">
      <c r="C185" s="27"/>
      <c r="D185" s="27"/>
    </row>
    <row r="186" spans="3:4">
      <c r="C186" s="27"/>
      <c r="D186" s="27"/>
    </row>
    <row r="187" spans="3:4">
      <c r="C187" s="27"/>
      <c r="D187" s="27"/>
    </row>
    <row r="188" spans="3:4">
      <c r="C188" s="27"/>
      <c r="D188" s="27"/>
    </row>
    <row r="189" spans="3:4">
      <c r="C189" s="27"/>
      <c r="D189" s="27"/>
    </row>
    <row r="190" spans="3:4">
      <c r="C190" s="27"/>
      <c r="D190" s="27"/>
    </row>
    <row r="191" spans="3:4">
      <c r="C191" s="27"/>
      <c r="D191" s="27"/>
    </row>
    <row r="192" spans="3:4">
      <c r="C192" s="27"/>
      <c r="D192" s="27"/>
    </row>
    <row r="193" spans="3:4">
      <c r="C193" s="27"/>
      <c r="D193" s="27"/>
    </row>
    <row r="194" spans="3:4">
      <c r="C194" s="27"/>
      <c r="D194" s="27"/>
    </row>
    <row r="195" spans="3:4">
      <c r="C195" s="27"/>
      <c r="D195" s="27"/>
    </row>
    <row r="196" spans="3:4">
      <c r="C196" s="27"/>
      <c r="D196" s="27"/>
    </row>
    <row r="197" spans="3:4">
      <c r="C197" s="27"/>
      <c r="D197" s="27"/>
    </row>
    <row r="198" spans="3:4">
      <c r="C198" s="27"/>
      <c r="D198" s="27"/>
    </row>
    <row r="199" spans="3:4">
      <c r="C199" s="27"/>
      <c r="D199" s="27"/>
    </row>
    <row r="200" spans="3:4">
      <c r="C200" s="27"/>
      <c r="D200" s="27"/>
    </row>
    <row r="201" spans="3:4">
      <c r="C201" s="27"/>
      <c r="D201" s="27"/>
    </row>
    <row r="202" spans="3:4">
      <c r="C202" s="27"/>
      <c r="D202" s="27"/>
    </row>
    <row r="203" spans="3:4">
      <c r="C203" s="27"/>
      <c r="D203" s="27"/>
    </row>
    <row r="204" spans="3:4">
      <c r="C204" s="27"/>
      <c r="D204" s="27"/>
    </row>
    <row r="205" spans="3:4">
      <c r="C205" s="27"/>
      <c r="D205" s="27"/>
    </row>
    <row r="206" spans="3:4">
      <c r="C206" s="27"/>
      <c r="D206" s="27"/>
    </row>
    <row r="207" spans="3:4">
      <c r="C207" s="27"/>
      <c r="D207" s="27"/>
    </row>
    <row r="208" spans="3:4">
      <c r="C208" s="27"/>
      <c r="D208" s="27"/>
    </row>
    <row r="209" spans="3:4">
      <c r="C209" s="27"/>
      <c r="D209" s="27"/>
    </row>
    <row r="210" spans="3:4">
      <c r="C210" s="27"/>
      <c r="D210" s="27"/>
    </row>
    <row r="211" spans="3:4">
      <c r="C211" s="27"/>
      <c r="D211" s="27"/>
    </row>
    <row r="212" spans="3:4">
      <c r="C212" s="27"/>
      <c r="D212" s="27"/>
    </row>
    <row r="213" spans="3:4">
      <c r="C213" s="27"/>
      <c r="D213" s="27"/>
    </row>
    <row r="214" spans="3:4">
      <c r="C214" s="27"/>
      <c r="D214" s="27"/>
    </row>
    <row r="215" spans="3:4">
      <c r="C215" s="27"/>
      <c r="D215" s="27"/>
    </row>
    <row r="216" spans="3:4">
      <c r="C216" s="27"/>
      <c r="D216" s="27"/>
    </row>
    <row r="217" spans="3:4">
      <c r="C217" s="27"/>
      <c r="D217" s="27"/>
    </row>
    <row r="218" spans="3:4">
      <c r="C218" s="27"/>
      <c r="D218" s="27"/>
    </row>
    <row r="219" spans="3:4">
      <c r="C219" s="27"/>
      <c r="D219" s="27"/>
    </row>
    <row r="220" spans="3:4">
      <c r="C220" s="27"/>
      <c r="D220" s="27"/>
    </row>
    <row r="221" spans="3:4">
      <c r="C221" s="27"/>
      <c r="D221" s="27"/>
    </row>
    <row r="222" spans="3:4">
      <c r="C222" s="27"/>
      <c r="D222" s="27"/>
    </row>
    <row r="223" spans="3:4">
      <c r="C223" s="27"/>
      <c r="D223" s="27"/>
    </row>
    <row r="224" spans="3:4">
      <c r="C224" s="27"/>
      <c r="D224" s="27"/>
    </row>
    <row r="225" spans="3:4">
      <c r="C225" s="27"/>
      <c r="D225" s="27"/>
    </row>
    <row r="226" spans="3:4">
      <c r="C226" s="27"/>
      <c r="D226" s="27"/>
    </row>
    <row r="227" spans="3:4">
      <c r="C227" s="27"/>
      <c r="D227" s="27"/>
    </row>
    <row r="228" spans="3:4">
      <c r="C228" s="27"/>
      <c r="D228" s="27"/>
    </row>
    <row r="229" spans="3:4">
      <c r="C229" s="27"/>
      <c r="D229" s="27"/>
    </row>
    <row r="230" spans="3:4">
      <c r="C230" s="27"/>
      <c r="D230" s="27"/>
    </row>
    <row r="231" spans="3:4">
      <c r="C231" s="27"/>
      <c r="D231" s="27"/>
    </row>
    <row r="232" spans="3:4">
      <c r="C232" s="27"/>
      <c r="D232" s="27"/>
    </row>
    <row r="233" spans="3:4">
      <c r="C233" s="27"/>
      <c r="D233" s="27"/>
    </row>
    <row r="234" spans="3:4">
      <c r="C234" s="27"/>
      <c r="D234" s="27"/>
    </row>
    <row r="235" spans="3:4">
      <c r="C235" s="27"/>
      <c r="D235" s="27"/>
    </row>
    <row r="236" spans="3:4">
      <c r="C236" s="27"/>
      <c r="D236" s="27"/>
    </row>
    <row r="237" spans="3:4">
      <c r="C237" s="27"/>
      <c r="D237" s="27"/>
    </row>
    <row r="238" spans="3:4">
      <c r="C238" s="27"/>
      <c r="D238" s="27"/>
    </row>
    <row r="239" spans="3:4">
      <c r="C239" s="27"/>
      <c r="D239" s="27"/>
    </row>
    <row r="240" spans="3:4">
      <c r="C240" s="27"/>
      <c r="D240" s="27"/>
    </row>
    <row r="241" spans="3:4">
      <c r="C241" s="27"/>
      <c r="D241" s="27"/>
    </row>
    <row r="242" spans="3:4">
      <c r="C242" s="27"/>
      <c r="D242" s="27"/>
    </row>
    <row r="243" spans="3:4">
      <c r="C243" s="27"/>
      <c r="D243" s="27"/>
    </row>
    <row r="244" spans="3:4">
      <c r="C244" s="27"/>
      <c r="D244" s="27"/>
    </row>
    <row r="245" spans="3:4">
      <c r="C245" s="27"/>
      <c r="D245" s="27"/>
    </row>
    <row r="246" spans="3:4">
      <c r="C246" s="27"/>
      <c r="D246" s="27"/>
    </row>
    <row r="247" spans="3:4">
      <c r="C247" s="27"/>
      <c r="D247" s="27"/>
    </row>
    <row r="248" spans="3:4">
      <c r="C248" s="27"/>
      <c r="D248" s="27"/>
    </row>
    <row r="249" spans="3:4">
      <c r="C249" s="27"/>
      <c r="D249" s="27"/>
    </row>
    <row r="250" spans="3:4">
      <c r="C250" s="27"/>
      <c r="D250" s="27"/>
    </row>
    <row r="251" spans="3:4">
      <c r="C251" s="27"/>
      <c r="D251" s="27"/>
    </row>
    <row r="252" spans="3:4">
      <c r="C252" s="27"/>
      <c r="D252" s="27"/>
    </row>
    <row r="253" spans="3:4">
      <c r="C253" s="27"/>
      <c r="D253" s="27"/>
    </row>
    <row r="254" spans="3:4">
      <c r="C254" s="27"/>
      <c r="D254" s="27"/>
    </row>
    <row r="255" spans="3:4">
      <c r="C255" s="27"/>
      <c r="D255" s="27"/>
    </row>
    <row r="256" spans="3:4">
      <c r="C256" s="27"/>
      <c r="D256" s="27"/>
    </row>
    <row r="257" spans="3:4">
      <c r="C257" s="27"/>
      <c r="D257" s="27"/>
    </row>
    <row r="258" spans="3:4">
      <c r="C258" s="27"/>
      <c r="D258" s="27"/>
    </row>
    <row r="259" spans="3:4">
      <c r="C259" s="27"/>
      <c r="D259" s="27"/>
    </row>
    <row r="260" spans="3:4">
      <c r="C260" s="27"/>
      <c r="D260" s="27"/>
    </row>
    <row r="261" spans="3:4">
      <c r="C261" s="27"/>
      <c r="D261" s="27"/>
    </row>
    <row r="262" spans="3:4">
      <c r="C262" s="27"/>
      <c r="D262" s="27"/>
    </row>
    <row r="263" spans="3:4">
      <c r="C263" s="27"/>
      <c r="D263" s="27"/>
    </row>
    <row r="264" spans="3:4">
      <c r="C264" s="27"/>
      <c r="D264" s="27"/>
    </row>
    <row r="265" spans="3:4">
      <c r="C265" s="27"/>
      <c r="D265" s="27"/>
    </row>
    <row r="266" spans="3:4">
      <c r="C266" s="27"/>
      <c r="D266" s="27"/>
    </row>
    <row r="267" spans="3:4">
      <c r="C267" s="27"/>
      <c r="D267" s="27"/>
    </row>
    <row r="268" spans="3:4">
      <c r="C268" s="27"/>
      <c r="D268" s="27"/>
    </row>
    <row r="269" spans="3:4">
      <c r="C269" s="27"/>
      <c r="D269" s="27"/>
    </row>
    <row r="270" spans="3:4">
      <c r="C270" s="27"/>
      <c r="D270" s="27"/>
    </row>
    <row r="271" spans="3:4">
      <c r="C271" s="27"/>
      <c r="D271" s="27"/>
    </row>
    <row r="272" spans="3:4">
      <c r="C272" s="27"/>
      <c r="D272" s="27"/>
    </row>
    <row r="273" spans="3:4">
      <c r="C273" s="27"/>
      <c r="D273" s="27"/>
    </row>
    <row r="274" spans="3:4">
      <c r="C274" s="27"/>
      <c r="D274" s="27"/>
    </row>
    <row r="275" spans="3:4">
      <c r="C275" s="27"/>
      <c r="D275" s="27"/>
    </row>
    <row r="276" spans="3:4">
      <c r="C276" s="27"/>
      <c r="D276" s="27"/>
    </row>
    <row r="277" spans="3:4">
      <c r="C277" s="27"/>
      <c r="D277" s="27"/>
    </row>
    <row r="278" spans="3:4">
      <c r="C278" s="27"/>
      <c r="D278" s="27"/>
    </row>
    <row r="279" spans="3:4">
      <c r="C279" s="27"/>
      <c r="D279" s="27"/>
    </row>
    <row r="280" spans="3:4">
      <c r="C280" s="27"/>
      <c r="D280" s="27"/>
    </row>
    <row r="281" spans="3:4">
      <c r="C281" s="27"/>
      <c r="D281" s="27"/>
    </row>
    <row r="282" spans="3:4">
      <c r="C282" s="27"/>
      <c r="D282" s="27"/>
    </row>
    <row r="283" spans="3:4">
      <c r="C283" s="27"/>
      <c r="D283" s="27"/>
    </row>
    <row r="284" spans="3:4">
      <c r="C284" s="27"/>
      <c r="D284" s="27"/>
    </row>
    <row r="285" spans="3:4">
      <c r="C285" s="27"/>
      <c r="D285" s="27"/>
    </row>
    <row r="286" spans="3:4">
      <c r="C286" s="27"/>
      <c r="D286" s="27"/>
    </row>
    <row r="287" spans="3:4">
      <c r="C287" s="27"/>
      <c r="D287" s="27"/>
    </row>
    <row r="288" spans="3:4">
      <c r="C288" s="27"/>
      <c r="D288" s="27"/>
    </row>
    <row r="289" spans="3:4">
      <c r="C289" s="27"/>
      <c r="D289" s="27"/>
    </row>
    <row r="290" spans="3:4">
      <c r="C290" s="27"/>
      <c r="D290" s="27"/>
    </row>
    <row r="291" spans="3:4">
      <c r="C291" s="27"/>
      <c r="D291" s="27"/>
    </row>
    <row r="292" spans="3:4">
      <c r="C292" s="27"/>
      <c r="D292" s="27"/>
    </row>
    <row r="293" spans="3:4">
      <c r="C293" s="27"/>
      <c r="D293" s="27"/>
    </row>
  </sheetData>
  <autoFilter ref="B7:Q59" xr:uid="{BA4402F5-7964-4D2D-A397-89A694F5F24E}"/>
  <dataValidations disablePrompts="1" count="2">
    <dataValidation type="list" allowBlank="1" showInputMessage="1" showErrorMessage="1" sqref="E982:N1048576" xr:uid="{1624B106-DA4C-49C8-9422-EE37615CA48A}">
      <formula1>#REF!</formula1>
    </dataValidation>
    <dataValidation type="list" allowBlank="1" showInputMessage="1" showErrorMessage="1" sqref="H982:N1048576" xr:uid="{3F2C86D5-1701-4B1A-88FF-4CB70BF7602C}">
      <formula1>#REF!</formula1>
    </dataValidation>
  </dataValidations>
  <hyperlinks>
    <hyperlink ref="J37" r:id="rId1" display="https://www.temu.com/1set-3-in-1-cordless-15000pa-vacuum-cleaner-50000rpm-air-duster-wireless-dust-blower-electric-air-pump-portable-rechargeable-air-cleaner-vacum-for-computer-keyboard-sofa-car-home-office-g-601099513258859.html?top_gallery_url=https%3A%2F%2Fimg.kwcdn.com%2Fproduct%2Fopen%2F2022-12-07%2F1670378924426-ce6512558ea74940bc6e0aa203bc8697-goods.jpeg&amp;spec_gallery_id=11582056&amp;refer_page_sn=10009&amp;refer_source=10022&amp;freesia_scene=2&amp;search_key=canned%20air&amp;refer_page_el_sn=200049&amp;_x_vst_scene=adg&amp;_x_ads_sub_channel=search&amp;_x_ads_account=176148513&amp;_x_ads_channel=bing&amp;_x_ads_creative_id=82738614636630&amp;_x_ns_device=c&amp;_x_ns_keyword=Temu&amp;_x_ns_match_type=e&amp;_x_ns_msclkid=2e144624e9d9166cb7cf25d27eb5d0ea&amp;_x_ads_set=518429138&amp;_x_ns_source=o&amp;_x_ads_id=1323813638137242&amp;_x_sessn_id=c63uy4ilfy&amp;refer_page_name=search_result&amp;refer_page_id=10009_1677105023832_noye4tnfoi" xr:uid="{F5DADF6F-B9D6-4B34-BB51-B435BCBFDAB6}"/>
    <hyperlink ref="J38" r:id="rId2" display="https://www.walmart.com/ip/Compressed-Air-Air-Duster-Multi-Use-Electric-Duster-550-watts-Cleaning-Dust-Hairs-Computer-Replaces-Can-Black/879602651" xr:uid="{F879C374-554E-4399-9AE0-802CCFBEDCE9}"/>
    <hyperlink ref="J40" r:id="rId3" display="https://www.amazon.com/Operated-Rechargeable-Reusable-Computer-Cleaning-Compressed/dp/B0887WKNHD" xr:uid="{FF6A9ABE-F299-4220-89D3-6DD162F42369}"/>
    <hyperlink ref="J41" r:id="rId4" display="https://xpower.com/shop/a-2-airrow-pro-multipurpose-powered-air-duster/" xr:uid="{557E0EDB-A73F-4963-84D7-45520ED0A0E7}"/>
    <hyperlink ref="J42" r:id="rId5" display="https://www.amazon.com/Computer-Electronics-Cleaning-Rechargeable-Compressed/dp/B07YWHSYTX/ref=sr_1_1?m=AXYF1TIEMBXK3&amp;qid=1677266297&amp;s=merchant-items&amp;sr=1-1" xr:uid="{69BF5296-7C3C-4700-B33D-2152835D2D96}"/>
    <hyperlink ref="J43" r:id="rId6" display="https://www.amazon.com/ALPTHY-Electric-Indicator-Compressed-Rechargeable/dp/B09G31CCDB/ref=asc_df_B09G31CCDB/?tag=hyprod-20&amp;linkCode=df0&amp;hvadid=545942253969&amp;hvpos=&amp;hvnetw=g&amp;hvrand=5217014447945746980&amp;hvpone=&amp;hvptwo=&amp;hvqmt=&amp;hvdev=c&amp;hvdvcmdl=&amp;hvlocint=&amp;hvlocphy=9067609&amp;hvtargid=pla-1440836512538&amp;psc=1" xr:uid="{7D57795F-6D58-4769-8AC8-5D2C7B940F96}"/>
    <hyperlink ref="J39" r:id="rId7" display="https://www.newegg.com/p/2ZF-00MY-00013" xr:uid="{C36557BC-FA40-459C-8EA5-7274FEA7006B}"/>
    <hyperlink ref="J44" r:id="rId8" display="https://www.opolar.com/collections/air-duster/products/2019-new-opolar-battery-operated-air-duster" xr:uid="{C555A834-F343-4979-8672-17F189D173BD}"/>
    <hyperlink ref="J45" r:id="rId9" display="https://www.opolar.com/collections/air-duster/products/2020-new-opolar-upgraded-cordless-electric-compressed-air-duster-60000rpm" xr:uid="{B1B4C7C5-47EB-4822-8010-9EA83A2A4945}"/>
    <hyperlink ref="J46" r:id="rId10" display="https://www.opolar.com/collections/air-duster/products/upgraded-battery-operated-air-duster-vacuum-blower-2-in-1" xr:uid="{C989E2B3-98D7-4C96-AF7D-6ADAAB434BEC}"/>
    <hyperlink ref="P31" r:id="rId11" xr:uid="{598138D1-813D-4F13-B2EE-1B07EA2BC071}"/>
  </hyperlinks>
  <pageMargins left="0.75" right="0.75" top="1" bottom="1" header="0.5" footer="0.5"/>
  <pageSetup scale="39" fitToHeight="0" orientation="landscape" r:id="rId12"/>
  <headerFooter alignWithMargins="0">
    <oddFooter>&amp;L © Euromonitor International 2011. All rights reserved.</oddFooter>
  </headerFooter>
  <drawing r:id="rId1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06294-FF1C-4133-9E07-7631DB641909}">
  <dimension ref="A4:I197"/>
  <sheetViews>
    <sheetView showGridLines="0" zoomScaleNormal="100" workbookViewId="0">
      <pane ySplit="6" topLeftCell="A7" activePane="bottomLeft" state="frozen"/>
      <selection pane="bottomLeft" activeCell="B4" sqref="B4"/>
    </sheetView>
  </sheetViews>
  <sheetFormatPr defaultColWidth="9.140625" defaultRowHeight="21"/>
  <cols>
    <col min="1" max="1" width="2.28515625" style="362" customWidth="1"/>
    <col min="2" max="2" width="5.28515625" style="363" customWidth="1"/>
    <col min="3" max="3" width="18.140625" style="364" customWidth="1"/>
    <col min="4" max="4" width="14.7109375" style="364" bestFit="1" customWidth="1"/>
    <col min="5" max="5" width="69" style="365" hidden="1" customWidth="1"/>
    <col min="6" max="6" width="69" style="366" hidden="1" customWidth="1"/>
    <col min="7" max="7" width="16.140625" style="367" bestFit="1" customWidth="1"/>
    <col min="8" max="8" width="69" style="365" customWidth="1"/>
    <col min="9" max="9" width="115.85546875" style="347" customWidth="1"/>
    <col min="10" max="12" width="9" style="347" customWidth="1"/>
    <col min="13" max="16384" width="9.140625" style="347"/>
  </cols>
  <sheetData>
    <row r="4" spans="2:9">
      <c r="B4" s="423" t="s">
        <v>2639</v>
      </c>
    </row>
    <row r="5" spans="2:9" ht="30">
      <c r="B5" s="342" t="s">
        <v>489</v>
      </c>
      <c r="C5" s="343" t="s">
        <v>2345</v>
      </c>
      <c r="D5" s="344" t="s">
        <v>2346</v>
      </c>
      <c r="E5" s="344" t="s">
        <v>2347</v>
      </c>
      <c r="F5" s="345"/>
      <c r="G5" s="346" t="s">
        <v>2348</v>
      </c>
      <c r="H5" s="344" t="s">
        <v>2347</v>
      </c>
      <c r="I5" s="343" t="s">
        <v>2349</v>
      </c>
    </row>
    <row r="6" spans="2:9" s="352" customFormat="1" ht="11.25">
      <c r="B6" s="348"/>
      <c r="C6" s="349"/>
      <c r="D6" s="349"/>
      <c r="E6" s="349"/>
      <c r="F6" s="350"/>
      <c r="G6" s="351"/>
      <c r="H6" s="349"/>
      <c r="I6" s="349"/>
    </row>
    <row r="7" spans="2:9" ht="38.25">
      <c r="B7" s="353">
        <v>1</v>
      </c>
      <c r="C7" s="354" t="s">
        <v>2350</v>
      </c>
      <c r="D7" s="354" t="s">
        <v>2351</v>
      </c>
      <c r="E7" s="355" t="s">
        <v>2352</v>
      </c>
      <c r="F7" s="356" t="s">
        <v>2353</v>
      </c>
      <c r="G7" s="357">
        <f>VALUE(F7)</f>
        <v>1</v>
      </c>
      <c r="H7" s="355" t="str">
        <f>MID(E7, FIND(".", E7) + 1, LEN(E7) - FIND(".", E7))</f>
        <v xml:space="preserve"> Please describe your background and role(s) as it relates to the sourcing/ distribution/ sale/promotion of Aerosol Duster products in the US? (e.g., current job title, years in role, years in related roles/activities)</v>
      </c>
      <c r="I7" s="358" t="s">
        <v>2354</v>
      </c>
    </row>
    <row r="8" spans="2:9" ht="63.75">
      <c r="B8" s="353">
        <v>1</v>
      </c>
      <c r="C8" s="354" t="s">
        <v>2350</v>
      </c>
      <c r="D8" s="354" t="s">
        <v>2351</v>
      </c>
      <c r="E8" s="355" t="s">
        <v>2355</v>
      </c>
      <c r="F8" s="356" t="s">
        <v>2356</v>
      </c>
      <c r="G8" s="357">
        <f t="shared" ref="G8:G71" si="0">VALUE(F8)</f>
        <v>2</v>
      </c>
      <c r="H8" s="355" t="str">
        <f t="shared" ref="H8:H71" si="1">MID(E8, FIND(".", E8) + 1, LEN(E8) - FIND(".", E8))</f>
        <v xml:space="preserve">  How big is your company (e.g., no. employees, annual sales, geographic coverage)? What portion of your company’s activities would you say are based on Aerosol Duster Products? (e.g., main activity, small percent of overall revenue, growth area- seek percentages of total company if possible)</v>
      </c>
      <c r="I8" s="358" t="s">
        <v>2357</v>
      </c>
    </row>
    <row r="9" spans="2:9" ht="38.25">
      <c r="B9" s="353">
        <v>1</v>
      </c>
      <c r="C9" s="354" t="s">
        <v>2350</v>
      </c>
      <c r="D9" s="354" t="s">
        <v>2351</v>
      </c>
      <c r="E9" s="355" t="s">
        <v>2358</v>
      </c>
      <c r="F9" s="356" t="s">
        <v>2359</v>
      </c>
      <c r="G9" s="357">
        <f t="shared" si="0"/>
        <v>3</v>
      </c>
      <c r="H9" s="355" t="str">
        <f t="shared" si="1"/>
        <v xml:space="preserve"> We’ve read that the Household &amp; Commercial Products Asso (HCPA) estimates that 3.75 billion aerosol cans were filled in the U.S. in 2020. Does your company fill aerosol products of any of the following types:</v>
      </c>
      <c r="I9" s="358" t="s">
        <v>2360</v>
      </c>
    </row>
    <row r="10" spans="2:9" ht="89.25">
      <c r="B10" s="353">
        <v>1</v>
      </c>
      <c r="C10" s="354" t="s">
        <v>2350</v>
      </c>
      <c r="D10" s="354" t="s">
        <v>2351</v>
      </c>
      <c r="E10" s="355" t="s">
        <v>2361</v>
      </c>
      <c r="F10" s="356" t="s">
        <v>2362</v>
      </c>
      <c r="G10" s="357">
        <f t="shared" si="0"/>
        <v>5</v>
      </c>
      <c r="H10" s="355" t="str">
        <f t="shared" si="1"/>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10" s="358" t="s">
        <v>2363</v>
      </c>
    </row>
    <row r="11" spans="2:9" ht="51">
      <c r="B11" s="353">
        <v>1</v>
      </c>
      <c r="C11" s="354" t="s">
        <v>2350</v>
      </c>
      <c r="D11" s="354" t="s">
        <v>2351</v>
      </c>
      <c r="E11" s="355" t="s">
        <v>2364</v>
      </c>
      <c r="F11" s="356" t="s">
        <v>2365</v>
      </c>
      <c r="G11" s="357">
        <f t="shared" si="0"/>
        <v>7</v>
      </c>
      <c r="H11" s="355" t="str">
        <f t="shared" si="1"/>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11" s="358" t="s">
        <v>2366</v>
      </c>
    </row>
    <row r="12" spans="2:9" ht="51">
      <c r="B12" s="353">
        <v>1</v>
      </c>
      <c r="C12" s="354" t="s">
        <v>2350</v>
      </c>
      <c r="D12" s="354" t="s">
        <v>2351</v>
      </c>
      <c r="E12" s="355" t="s">
        <v>2367</v>
      </c>
      <c r="F12" s="356" t="s">
        <v>2368</v>
      </c>
      <c r="G12" s="357">
        <f t="shared" si="0"/>
        <v>8</v>
      </c>
      <c r="H12" s="355" t="str">
        <f t="shared" si="1"/>
        <v xml:space="preserve"> Which retailers are the most prominent suppliers of Aerosol Dusters to consumer households from your point of view? (eg., Amazon, Grainger, Newegg, Walmart, Best Buy, etc.) Why? What would you say is the typical retail markup (margin) on Aerosol Dusters? </v>
      </c>
      <c r="I12" s="358" t="s">
        <v>2369</v>
      </c>
    </row>
    <row r="13" spans="2:9" ht="51">
      <c r="B13" s="353">
        <v>1</v>
      </c>
      <c r="C13" s="354" t="s">
        <v>2350</v>
      </c>
      <c r="D13" s="354" t="s">
        <v>2351</v>
      </c>
      <c r="E13" s="355" t="s">
        <v>2370</v>
      </c>
      <c r="F13" s="356" t="s">
        <v>2371</v>
      </c>
      <c r="G13" s="357">
        <f t="shared" si="0"/>
        <v>17</v>
      </c>
      <c r="H13" s="355" t="str">
        <f t="shared" si="1"/>
        <v xml:space="preserve"> In your estimation, what are the most commonly used propellants in household consumer Aerosol Duster products? (eg., DFE also called HFC-152a, HFC-134a, HFO-1234ze, other) What is the relative share of each product by attribute? (Total should sum to 100 percent.)</v>
      </c>
      <c r="I13" s="358" t="s">
        <v>2372</v>
      </c>
    </row>
    <row r="14" spans="2:9" ht="51">
      <c r="B14" s="353">
        <v>1</v>
      </c>
      <c r="C14" s="354" t="s">
        <v>2350</v>
      </c>
      <c r="D14" s="354" t="s">
        <v>2351</v>
      </c>
      <c r="E14" s="355" t="s">
        <v>2373</v>
      </c>
      <c r="F14" s="356" t="s">
        <v>2374</v>
      </c>
      <c r="G14" s="357">
        <f t="shared" si="0"/>
        <v>18</v>
      </c>
      <c r="H14" s="355" t="str">
        <f t="shared" si="1"/>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14" s="358" t="s">
        <v>2375</v>
      </c>
    </row>
    <row r="15" spans="2:9" ht="51">
      <c r="B15" s="353">
        <v>1</v>
      </c>
      <c r="C15" s="354" t="s">
        <v>2350</v>
      </c>
      <c r="D15" s="354" t="s">
        <v>2351</v>
      </c>
      <c r="E15" s="355" t="s">
        <v>2376</v>
      </c>
      <c r="F15" s="356" t="s">
        <v>2377</v>
      </c>
      <c r="G15" s="357">
        <f t="shared" si="0"/>
        <v>21</v>
      </c>
      <c r="H15" s="355" t="str">
        <f t="shared" si="1"/>
        <v xml:space="preserve"> What is the size (value/volume) of the total Aerosol Duster market in the US today? Which products do you include in that estimate (eg., disposable – electronic duster, non-flammable – special applications duster, eco – environmental duster, refillable – multiuse cannisters, others)? </v>
      </c>
      <c r="I15" s="358" t="s">
        <v>2378</v>
      </c>
    </row>
    <row r="16" spans="2:9" ht="63.75">
      <c r="B16" s="353">
        <v>1</v>
      </c>
      <c r="C16" s="354" t="s">
        <v>2350</v>
      </c>
      <c r="D16" s="354" t="s">
        <v>2351</v>
      </c>
      <c r="E16" s="355" t="s">
        <v>2379</v>
      </c>
      <c r="F16" s="356" t="s">
        <v>2380</v>
      </c>
      <c r="G16" s="357">
        <f t="shared" si="0"/>
        <v>24</v>
      </c>
      <c r="H16" s="355" t="str">
        <f t="shared" si="1"/>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16" s="358" t="s">
        <v>2381</v>
      </c>
    </row>
    <row r="17" spans="2:9" ht="51">
      <c r="B17" s="353">
        <v>1</v>
      </c>
      <c r="C17" s="354" t="s">
        <v>2350</v>
      </c>
      <c r="D17" s="354" t="s">
        <v>2351</v>
      </c>
      <c r="E17" s="355" t="s">
        <v>2382</v>
      </c>
      <c r="F17" s="356" t="s">
        <v>2383</v>
      </c>
      <c r="G17" s="357">
        <f t="shared" si="0"/>
        <v>25</v>
      </c>
      <c r="H17" s="355" t="str">
        <f t="shared" si="1"/>
        <v xml:space="preserve">  What private label products are most prominent (eg., Office Depot, Staples, Walmart-Surfs Onn (P/L), Best Buy-Insignia (P/L)) What is their % share of the household consumer market? </v>
      </c>
      <c r="I17" s="358" t="s">
        <v>2384</v>
      </c>
    </row>
    <row r="18" spans="2:9" ht="38.25">
      <c r="B18" s="353">
        <v>2</v>
      </c>
      <c r="C18" s="354" t="s">
        <v>2385</v>
      </c>
      <c r="D18" s="354" t="s">
        <v>2386</v>
      </c>
      <c r="E18" s="355" t="s">
        <v>2387</v>
      </c>
      <c r="F18" s="356" t="s">
        <v>2388</v>
      </c>
      <c r="G18" s="357">
        <f t="shared" si="0"/>
        <v>4</v>
      </c>
      <c r="H18" s="355" t="str">
        <f t="shared" si="1"/>
        <v xml:space="preserve"> In the past ten to fifteen years (to 2006) what have you seen as the key trends that have impacted the Aerosol Duster market in the US? Eg., what are some of the things that have impacted the U.S. Aerosol Duster market the most?</v>
      </c>
      <c r="I18" s="358" t="s">
        <v>2389</v>
      </c>
    </row>
    <row r="19" spans="2:9" ht="51">
      <c r="B19" s="353">
        <v>2</v>
      </c>
      <c r="C19" s="354" t="s">
        <v>2385</v>
      </c>
      <c r="D19" s="354" t="s">
        <v>2386</v>
      </c>
      <c r="E19" s="355" t="s">
        <v>2373</v>
      </c>
      <c r="F19" s="356" t="s">
        <v>2374</v>
      </c>
      <c r="G19" s="357">
        <f t="shared" si="0"/>
        <v>18</v>
      </c>
      <c r="H19" s="355" t="str">
        <f t="shared" si="1"/>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19" s="358" t="s">
        <v>2390</v>
      </c>
    </row>
    <row r="20" spans="2:9" ht="38.25">
      <c r="B20" s="353">
        <v>2</v>
      </c>
      <c r="C20" s="354" t="s">
        <v>2385</v>
      </c>
      <c r="D20" s="354" t="s">
        <v>2386</v>
      </c>
      <c r="E20" s="355" t="s">
        <v>2382</v>
      </c>
      <c r="F20" s="356" t="s">
        <v>2383</v>
      </c>
      <c r="G20" s="357">
        <f t="shared" si="0"/>
        <v>25</v>
      </c>
      <c r="H20" s="355" t="str">
        <f t="shared" si="1"/>
        <v xml:space="preserve">  What private label products are most prominent (eg., Office Depot, Staples, Walmart-Surfs Onn (P/L), Best Buy-Insignia (P/L)) What is their % share of the household consumer market? </v>
      </c>
      <c r="I20" s="358" t="s">
        <v>2391</v>
      </c>
    </row>
    <row r="21" spans="2:9" ht="38.25">
      <c r="B21" s="353">
        <v>3</v>
      </c>
      <c r="C21" s="354" t="s">
        <v>2392</v>
      </c>
      <c r="D21" s="354" t="s">
        <v>2393</v>
      </c>
      <c r="E21" s="355" t="s">
        <v>2352</v>
      </c>
      <c r="F21" s="356" t="s">
        <v>2353</v>
      </c>
      <c r="G21" s="357">
        <f t="shared" si="0"/>
        <v>1</v>
      </c>
      <c r="H21" s="355" t="str">
        <f t="shared" si="1"/>
        <v xml:space="preserve"> Please describe your background and role(s) as it relates to the sourcing/ distribution/ sale/promotion of Aerosol Duster products in the US? (e.g., current job title, years in role, years in related roles/activities)</v>
      </c>
      <c r="I21" s="358" t="s">
        <v>2394</v>
      </c>
    </row>
    <row r="22" spans="2:9" ht="51">
      <c r="B22" s="353">
        <v>3</v>
      </c>
      <c r="C22" s="354" t="s">
        <v>2392</v>
      </c>
      <c r="D22" s="354" t="s">
        <v>2393</v>
      </c>
      <c r="E22" s="355" t="s">
        <v>2355</v>
      </c>
      <c r="F22" s="356" t="s">
        <v>2356</v>
      </c>
      <c r="G22" s="357">
        <f t="shared" si="0"/>
        <v>2</v>
      </c>
      <c r="H22" s="355" t="str">
        <f t="shared" si="1"/>
        <v xml:space="preserve">  How big is your company (e.g., no. employees, annual sales, geographic coverage)? What portion of your company’s activities would you say are based on Aerosol Duster Products? (e.g., main activity, small percent of overall revenue, growth area- seek percentages of total company if possible)</v>
      </c>
      <c r="I22" s="358" t="s">
        <v>2395</v>
      </c>
    </row>
    <row r="23" spans="2:9" ht="38.25">
      <c r="B23" s="353">
        <v>3</v>
      </c>
      <c r="C23" s="354" t="s">
        <v>2392</v>
      </c>
      <c r="D23" s="354" t="s">
        <v>2393</v>
      </c>
      <c r="E23" s="355" t="s">
        <v>2358</v>
      </c>
      <c r="F23" s="356" t="s">
        <v>2359</v>
      </c>
      <c r="G23" s="357">
        <f t="shared" si="0"/>
        <v>3</v>
      </c>
      <c r="H23" s="355" t="str">
        <f t="shared" si="1"/>
        <v xml:space="preserve"> We’ve read that the Household &amp; Commercial Products Asso (HCPA) estimates that 3.75 billion aerosol cans were filled in the U.S. in 2020. Does your company fill aerosol products of any of the following types:</v>
      </c>
      <c r="I23" s="358" t="s">
        <v>2396</v>
      </c>
    </row>
    <row r="24" spans="2:9" ht="38.25">
      <c r="B24" s="353">
        <v>3</v>
      </c>
      <c r="C24" s="354" t="s">
        <v>2392</v>
      </c>
      <c r="D24" s="354" t="s">
        <v>2393</v>
      </c>
      <c r="E24" s="355" t="s">
        <v>2387</v>
      </c>
      <c r="F24" s="356" t="s">
        <v>2388</v>
      </c>
      <c r="G24" s="357">
        <f t="shared" si="0"/>
        <v>4</v>
      </c>
      <c r="H24" s="355" t="str">
        <f t="shared" si="1"/>
        <v xml:space="preserve"> In the past ten to fifteen years (to 2006) what have you seen as the key trends that have impacted the Aerosol Duster market in the US? Eg., what are some of the things that have impacted the U.S. Aerosol Duster market the most?</v>
      </c>
      <c r="I24" s="358" t="s">
        <v>2397</v>
      </c>
    </row>
    <row r="25" spans="2:9" ht="76.5">
      <c r="B25" s="353">
        <v>3</v>
      </c>
      <c r="C25" s="354" t="s">
        <v>2392</v>
      </c>
      <c r="D25" s="354" t="s">
        <v>2393</v>
      </c>
      <c r="E25" s="355" t="s">
        <v>2361</v>
      </c>
      <c r="F25" s="356" t="s">
        <v>2362</v>
      </c>
      <c r="G25" s="357">
        <f t="shared" si="0"/>
        <v>5</v>
      </c>
      <c r="H25" s="355" t="str">
        <f t="shared" si="1"/>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25" s="358" t="s">
        <v>2398</v>
      </c>
    </row>
    <row r="26" spans="2:9" ht="51">
      <c r="B26" s="353">
        <v>3</v>
      </c>
      <c r="C26" s="354" t="s">
        <v>2392</v>
      </c>
      <c r="D26" s="354" t="s">
        <v>2393</v>
      </c>
      <c r="E26" s="355" t="s">
        <v>2399</v>
      </c>
      <c r="F26" s="356" t="s">
        <v>2400</v>
      </c>
      <c r="G26" s="357">
        <f t="shared" si="0"/>
        <v>6</v>
      </c>
      <c r="H26" s="355" t="str">
        <f t="shared" si="1"/>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26" s="358" t="s">
        <v>2401</v>
      </c>
    </row>
    <row r="27" spans="2:9" ht="51">
      <c r="B27" s="353">
        <v>3</v>
      </c>
      <c r="C27" s="354" t="s">
        <v>2392</v>
      </c>
      <c r="D27" s="354" t="s">
        <v>2393</v>
      </c>
      <c r="E27" s="355" t="s">
        <v>2364</v>
      </c>
      <c r="F27" s="356" t="s">
        <v>2365</v>
      </c>
      <c r="G27" s="357">
        <f t="shared" si="0"/>
        <v>7</v>
      </c>
      <c r="H27" s="355" t="str">
        <f t="shared" si="1"/>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27" s="358" t="s">
        <v>2402</v>
      </c>
    </row>
    <row r="28" spans="2:9" ht="25.5">
      <c r="B28" s="353">
        <v>3</v>
      </c>
      <c r="C28" s="354" t="s">
        <v>2392</v>
      </c>
      <c r="D28" s="354" t="s">
        <v>2393</v>
      </c>
      <c r="E28" s="355" t="s">
        <v>2403</v>
      </c>
      <c r="F28" s="356" t="s">
        <v>2404</v>
      </c>
      <c r="G28" s="357">
        <f t="shared" si="0"/>
        <v>10</v>
      </c>
      <c r="H28" s="355" t="str">
        <f t="shared" si="1"/>
        <v xml:space="preserve"> How has household consumer sourcing of these products changed over the past 10 to 15 years? (eg., purchase frequency, online sales, retailers) Why?</v>
      </c>
      <c r="I28" s="358" t="s">
        <v>2405</v>
      </c>
    </row>
    <row r="29" spans="2:9" ht="38.25">
      <c r="B29" s="353">
        <v>3</v>
      </c>
      <c r="C29" s="354" t="s">
        <v>2392</v>
      </c>
      <c r="D29" s="354" t="s">
        <v>2393</v>
      </c>
      <c r="E29" s="355" t="s">
        <v>2406</v>
      </c>
      <c r="F29" s="356" t="s">
        <v>2407</v>
      </c>
      <c r="G29" s="357">
        <f t="shared" si="0"/>
        <v>11</v>
      </c>
      <c r="H29" s="355" t="str">
        <f t="shared" si="1"/>
        <v xml:space="preserve"> What impact do you see/anticipate from electronic duster alternatives to Aerosol Dusters? (eg., battery and corded blowers, vacs) What is your view of the suitability of these products to meet consumer use? Why?</v>
      </c>
      <c r="I29" s="358" t="s">
        <v>2408</v>
      </c>
    </row>
    <row r="30" spans="2:9" ht="51">
      <c r="B30" s="353">
        <v>3</v>
      </c>
      <c r="C30" s="354" t="s">
        <v>2392</v>
      </c>
      <c r="D30" s="354" t="s">
        <v>2393</v>
      </c>
      <c r="E30" s="355" t="s">
        <v>2409</v>
      </c>
      <c r="F30" s="356" t="s">
        <v>2410</v>
      </c>
      <c r="G30" s="357">
        <f t="shared" si="0"/>
        <v>13</v>
      </c>
      <c r="H30" s="355" t="str">
        <f t="shared" si="1"/>
        <v xml:space="preserve"> Have Aerosol Duster products and features changed over the past 10 to 15 years, or, have they stayed relatively the same? If yes, how have features changed? (List the changes made to Aerosol Duster products and features made over the past 10 to 15 years, if any.) </v>
      </c>
      <c r="I30" s="358" t="s">
        <v>2411</v>
      </c>
    </row>
    <row r="31" spans="2:9">
      <c r="B31" s="353">
        <v>3</v>
      </c>
      <c r="C31" s="354" t="s">
        <v>2392</v>
      </c>
      <c r="D31" s="354" t="s">
        <v>2393</v>
      </c>
      <c r="E31" s="355" t="s">
        <v>2412</v>
      </c>
      <c r="F31" s="356" t="s">
        <v>2413</v>
      </c>
      <c r="G31" s="357">
        <f t="shared" si="0"/>
        <v>14</v>
      </c>
      <c r="H31" s="355" t="str">
        <f t="shared" si="1"/>
        <v xml:space="preserve"> What is the shelf life of these products? (eg., 1 year, 5 years, 10 years, other) </v>
      </c>
      <c r="I31" s="358" t="s">
        <v>2414</v>
      </c>
    </row>
    <row r="32" spans="2:9">
      <c r="B32" s="353">
        <v>3</v>
      </c>
      <c r="C32" s="354" t="s">
        <v>2392</v>
      </c>
      <c r="D32" s="354" t="s">
        <v>2393</v>
      </c>
      <c r="E32" s="355" t="s">
        <v>2415</v>
      </c>
      <c r="F32" s="356" t="s">
        <v>2416</v>
      </c>
      <c r="G32" s="357">
        <f t="shared" si="0"/>
        <v>15</v>
      </c>
      <c r="H32" s="355" t="str">
        <f t="shared" si="1"/>
        <v xml:space="preserve"> How often are new aerosol duster products introduced to the market?</v>
      </c>
      <c r="I32" s="358" t="s">
        <v>2417</v>
      </c>
    </row>
    <row r="33" spans="2:9" ht="63.75">
      <c r="B33" s="353">
        <v>3</v>
      </c>
      <c r="C33" s="354" t="s">
        <v>2392</v>
      </c>
      <c r="D33" s="354" t="s">
        <v>2393</v>
      </c>
      <c r="E33" s="355" t="s">
        <v>2370</v>
      </c>
      <c r="F33" s="356" t="s">
        <v>2371</v>
      </c>
      <c r="G33" s="357">
        <f t="shared" si="0"/>
        <v>17</v>
      </c>
      <c r="H33" s="355" t="str">
        <f t="shared" si="1"/>
        <v xml:space="preserve"> In your estimation, what are the most commonly used propellants in household consumer Aerosol Duster products? (eg., DFE also called HFC-152a, HFC-134a, HFO-1234ze, other) What is the relative share of each product by attribute? (Total should sum to 100 percent.)</v>
      </c>
      <c r="I33" s="358" t="s">
        <v>2418</v>
      </c>
    </row>
    <row r="34" spans="2:9" ht="51">
      <c r="B34" s="353">
        <v>3</v>
      </c>
      <c r="C34" s="354" t="s">
        <v>2392</v>
      </c>
      <c r="D34" s="354" t="s">
        <v>2393</v>
      </c>
      <c r="E34" s="355" t="s">
        <v>2373</v>
      </c>
      <c r="F34" s="356" t="s">
        <v>2374</v>
      </c>
      <c r="G34" s="357">
        <f t="shared" si="0"/>
        <v>18</v>
      </c>
      <c r="H34" s="355" t="str">
        <f t="shared" si="1"/>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34" s="358" t="s">
        <v>2419</v>
      </c>
    </row>
    <row r="35" spans="2:9" ht="25.5">
      <c r="B35" s="353">
        <v>3</v>
      </c>
      <c r="C35" s="354" t="s">
        <v>2392</v>
      </c>
      <c r="D35" s="354" t="s">
        <v>2393</v>
      </c>
      <c r="E35" s="355" t="s">
        <v>2420</v>
      </c>
      <c r="F35" s="356" t="s">
        <v>2421</v>
      </c>
      <c r="G35" s="357">
        <f t="shared" si="0"/>
        <v>19</v>
      </c>
      <c r="H35" s="355" t="str">
        <f t="shared" si="1"/>
        <v xml:space="preserve"> Are there any noteworthy innovations emerging that will promote consumer safety and/or prevent abuse?</v>
      </c>
      <c r="I35" s="358" t="s">
        <v>2422</v>
      </c>
    </row>
    <row r="36" spans="2:9" ht="25.5">
      <c r="B36" s="353">
        <v>3</v>
      </c>
      <c r="C36" s="354" t="s">
        <v>2392</v>
      </c>
      <c r="D36" s="354" t="s">
        <v>2393</v>
      </c>
      <c r="E36" s="355" t="s">
        <v>2423</v>
      </c>
      <c r="F36" s="356" t="s">
        <v>2424</v>
      </c>
      <c r="G36" s="357">
        <f t="shared" si="0"/>
        <v>22</v>
      </c>
      <c r="H36" s="355" t="str">
        <f t="shared" si="1"/>
        <v xml:space="preserve"> What do you think is the size (value/volume) of the Aerosol Duster market sold to household consumers in the US? [CPSC estimate: $160M/20M units]</v>
      </c>
      <c r="I36" s="358" t="s">
        <v>2425</v>
      </c>
    </row>
    <row r="37" spans="2:9" ht="38.25">
      <c r="B37" s="353">
        <v>3</v>
      </c>
      <c r="C37" s="354" t="s">
        <v>2392</v>
      </c>
      <c r="D37" s="354" t="s">
        <v>2393</v>
      </c>
      <c r="E37" s="355" t="s">
        <v>2426</v>
      </c>
      <c r="F37" s="356" t="s">
        <v>2427</v>
      </c>
      <c r="G37" s="357">
        <f t="shared" si="0"/>
        <v>23</v>
      </c>
      <c r="H37" s="355" t="str">
        <f t="shared" si="1"/>
        <v xml:space="preserve"> How has the market size changed over the past 10 and 15 years, respectively? (% growth in value/volume)? How has growth changed over the past five years? (% growth YOY)?</v>
      </c>
      <c r="I37" s="358" t="s">
        <v>2428</v>
      </c>
    </row>
    <row r="38" spans="2:9" ht="51">
      <c r="B38" s="353">
        <v>3</v>
      </c>
      <c r="C38" s="354" t="s">
        <v>2392</v>
      </c>
      <c r="D38" s="354" t="s">
        <v>2393</v>
      </c>
      <c r="E38" s="355" t="s">
        <v>2379</v>
      </c>
      <c r="F38" s="356" t="s">
        <v>2380</v>
      </c>
      <c r="G38" s="357">
        <f t="shared" si="0"/>
        <v>24</v>
      </c>
      <c r="H38" s="355" t="str">
        <f t="shared" si="1"/>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38" s="358" t="s">
        <v>2429</v>
      </c>
    </row>
    <row r="39" spans="2:9" ht="38.25">
      <c r="B39" s="353">
        <v>3</v>
      </c>
      <c r="C39" s="354" t="s">
        <v>2392</v>
      </c>
      <c r="D39" s="354" t="s">
        <v>2393</v>
      </c>
      <c r="E39" s="355" t="s">
        <v>2430</v>
      </c>
      <c r="F39" s="356" t="s">
        <v>2431</v>
      </c>
      <c r="G39" s="357">
        <f t="shared" si="0"/>
        <v>26</v>
      </c>
      <c r="H39" s="355" t="str">
        <f t="shared" si="1"/>
        <v xml:space="preserve"> We’ve seen some products described as “Air” or “Canned Air” in advertising materials or online product descriptions. Why (competitive advantage)? What is the market share (%value/volume) of these products? </v>
      </c>
      <c r="I39" s="358" t="s">
        <v>2432</v>
      </c>
    </row>
    <row r="40" spans="2:9" ht="25.5">
      <c r="B40" s="353">
        <v>3</v>
      </c>
      <c r="C40" s="354" t="s">
        <v>2392</v>
      </c>
      <c r="D40" s="354" t="s">
        <v>2393</v>
      </c>
      <c r="E40" s="355" t="s">
        <v>2433</v>
      </c>
      <c r="F40" s="356" t="s">
        <v>2434</v>
      </c>
      <c r="G40" s="357">
        <f t="shared" si="0"/>
        <v>28</v>
      </c>
      <c r="H40" s="355" t="str">
        <f t="shared" si="1"/>
        <v xml:space="preserve"> What additional matters do you think we should consider in regard to the Aerosol Duster market, especially as it applies to consumer household use? </v>
      </c>
      <c r="I40" s="358" t="s">
        <v>2435</v>
      </c>
    </row>
    <row r="41" spans="2:9" ht="38.25">
      <c r="B41" s="353">
        <v>4</v>
      </c>
      <c r="C41" s="354" t="s">
        <v>2350</v>
      </c>
      <c r="D41" s="354" t="s">
        <v>2351</v>
      </c>
      <c r="E41" s="355" t="s">
        <v>2352</v>
      </c>
      <c r="F41" s="356" t="s">
        <v>2353</v>
      </c>
      <c r="G41" s="357">
        <f t="shared" si="0"/>
        <v>1</v>
      </c>
      <c r="H41" s="355" t="str">
        <f t="shared" si="1"/>
        <v xml:space="preserve"> Please describe your background and role(s) as it relates to the sourcing/ distribution/ sale/promotion of Aerosol Duster products in the US? (e.g., current job title, years in role, years in related roles/activities)</v>
      </c>
      <c r="I41" s="358" t="s">
        <v>2436</v>
      </c>
    </row>
    <row r="42" spans="2:9" ht="51">
      <c r="B42" s="353">
        <v>4</v>
      </c>
      <c r="C42" s="354" t="s">
        <v>2350</v>
      </c>
      <c r="D42" s="354" t="s">
        <v>2351</v>
      </c>
      <c r="E42" s="355" t="s">
        <v>2355</v>
      </c>
      <c r="F42" s="356" t="s">
        <v>2356</v>
      </c>
      <c r="G42" s="357">
        <f t="shared" si="0"/>
        <v>2</v>
      </c>
      <c r="H42" s="355" t="str">
        <f t="shared" si="1"/>
        <v xml:space="preserve">  How big is your company (e.g., no. employees, annual sales, geographic coverage)? What portion of your company’s activities would you say are based on Aerosol Duster Products? (e.g., main activity, small percent of overall revenue, growth area- seek percentages of total company if possible)</v>
      </c>
      <c r="I42" s="358" t="s">
        <v>2437</v>
      </c>
    </row>
    <row r="43" spans="2:9" ht="38.25">
      <c r="B43" s="353">
        <v>4</v>
      </c>
      <c r="C43" s="354" t="s">
        <v>2350</v>
      </c>
      <c r="D43" s="354" t="s">
        <v>2351</v>
      </c>
      <c r="E43" s="355" t="s">
        <v>2358</v>
      </c>
      <c r="F43" s="356" t="s">
        <v>2359</v>
      </c>
      <c r="G43" s="357">
        <f t="shared" si="0"/>
        <v>3</v>
      </c>
      <c r="H43" s="355" t="str">
        <f t="shared" si="1"/>
        <v xml:space="preserve"> We’ve read that the Household &amp; Commercial Products Asso (HCPA) estimates that 3.75 billion aerosol cans were filled in the U.S. in 2020. Does your company fill aerosol products of any of the following types:</v>
      </c>
      <c r="I43" s="358" t="s">
        <v>2438</v>
      </c>
    </row>
    <row r="44" spans="2:9" ht="38.25">
      <c r="B44" s="353">
        <v>4</v>
      </c>
      <c r="C44" s="354" t="s">
        <v>2350</v>
      </c>
      <c r="D44" s="354" t="s">
        <v>2351</v>
      </c>
      <c r="E44" s="355" t="s">
        <v>2387</v>
      </c>
      <c r="F44" s="356" t="s">
        <v>2388</v>
      </c>
      <c r="G44" s="357">
        <f t="shared" si="0"/>
        <v>4</v>
      </c>
      <c r="H44" s="355" t="str">
        <f t="shared" si="1"/>
        <v xml:space="preserve"> In the past ten to fifteen years (to 2006) what have you seen as the key trends that have impacted the Aerosol Duster market in the US? Eg., what are some of the things that have impacted the U.S. Aerosol Duster market the most?</v>
      </c>
      <c r="I44" s="358" t="s">
        <v>2439</v>
      </c>
    </row>
    <row r="45" spans="2:9" ht="76.5">
      <c r="B45" s="353">
        <v>4</v>
      </c>
      <c r="C45" s="354" t="s">
        <v>2350</v>
      </c>
      <c r="D45" s="354" t="s">
        <v>2351</v>
      </c>
      <c r="E45" s="355" t="s">
        <v>2361</v>
      </c>
      <c r="F45" s="356" t="s">
        <v>2362</v>
      </c>
      <c r="G45" s="357">
        <f t="shared" si="0"/>
        <v>5</v>
      </c>
      <c r="H45" s="355" t="str">
        <f t="shared" si="1"/>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45" s="358" t="s">
        <v>2440</v>
      </c>
    </row>
    <row r="46" spans="2:9" ht="51">
      <c r="B46" s="353">
        <v>4</v>
      </c>
      <c r="C46" s="354" t="s">
        <v>2350</v>
      </c>
      <c r="D46" s="354" t="s">
        <v>2351</v>
      </c>
      <c r="E46" s="355" t="s">
        <v>2399</v>
      </c>
      <c r="F46" s="356" t="s">
        <v>2400</v>
      </c>
      <c r="G46" s="357">
        <f t="shared" si="0"/>
        <v>6</v>
      </c>
      <c r="H46" s="355" t="str">
        <f t="shared" si="1"/>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46" s="358" t="s">
        <v>2441</v>
      </c>
    </row>
    <row r="47" spans="2:9" ht="51">
      <c r="B47" s="353">
        <v>4</v>
      </c>
      <c r="C47" s="354" t="s">
        <v>2350</v>
      </c>
      <c r="D47" s="354" t="s">
        <v>2351</v>
      </c>
      <c r="E47" s="355" t="s">
        <v>2364</v>
      </c>
      <c r="F47" s="356" t="s">
        <v>2365</v>
      </c>
      <c r="G47" s="357">
        <f t="shared" si="0"/>
        <v>7</v>
      </c>
      <c r="H47" s="355" t="str">
        <f t="shared" si="1"/>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47" s="358" t="s">
        <v>2442</v>
      </c>
    </row>
    <row r="48" spans="2:9" ht="51">
      <c r="B48" s="353">
        <v>4</v>
      </c>
      <c r="C48" s="354" t="s">
        <v>2350</v>
      </c>
      <c r="D48" s="354" t="s">
        <v>2351</v>
      </c>
      <c r="E48" s="355" t="s">
        <v>2367</v>
      </c>
      <c r="F48" s="356" t="s">
        <v>2368</v>
      </c>
      <c r="G48" s="357">
        <f t="shared" si="0"/>
        <v>8</v>
      </c>
      <c r="H48" s="355" t="str">
        <f t="shared" si="1"/>
        <v xml:space="preserve"> Which retailers are the most prominent suppliers of Aerosol Dusters to consumer households from your point of view? (eg., Amazon, Grainger, Newegg, Walmart, Best Buy, etc.) Why? What would you say is the typical retail markup (margin) on Aerosol Dusters? </v>
      </c>
      <c r="I48" s="358" t="s">
        <v>2443</v>
      </c>
    </row>
    <row r="49" spans="2:9" ht="25.5">
      <c r="B49" s="353">
        <v>4</v>
      </c>
      <c r="C49" s="354" t="s">
        <v>2350</v>
      </c>
      <c r="D49" s="354" t="s">
        <v>2351</v>
      </c>
      <c r="E49" s="355" t="s">
        <v>2444</v>
      </c>
      <c r="F49" s="356" t="s">
        <v>2445</v>
      </c>
      <c r="G49" s="357">
        <f t="shared" si="0"/>
        <v>9</v>
      </c>
      <c r="H49" s="355" t="str">
        <f t="shared" si="1"/>
        <v xml:space="preserve">  Approximately how often does a household consumer typically/on average purchase Aerosol Duster products? Is this different for commercial users? </v>
      </c>
      <c r="I49" s="358" t="s">
        <v>2446</v>
      </c>
    </row>
    <row r="50" spans="2:9" ht="25.5">
      <c r="B50" s="353">
        <v>4</v>
      </c>
      <c r="C50" s="354" t="s">
        <v>2350</v>
      </c>
      <c r="D50" s="354" t="s">
        <v>2351</v>
      </c>
      <c r="E50" s="355" t="s">
        <v>2447</v>
      </c>
      <c r="F50" s="356" t="s">
        <v>2448</v>
      </c>
      <c r="G50" s="357">
        <f t="shared" si="0"/>
        <v>12</v>
      </c>
      <c r="H50" s="355" t="str">
        <f t="shared" si="1"/>
        <v xml:space="preserve"> How has inflation impacted pricing and household demand for Aerosol Duster products?</v>
      </c>
      <c r="I50" s="358" t="s">
        <v>2449</v>
      </c>
    </row>
    <row r="51" spans="2:9" ht="51">
      <c r="B51" s="353">
        <v>4</v>
      </c>
      <c r="C51" s="354" t="s">
        <v>2350</v>
      </c>
      <c r="D51" s="354" t="s">
        <v>2351</v>
      </c>
      <c r="E51" s="355" t="s">
        <v>2409</v>
      </c>
      <c r="F51" s="356" t="s">
        <v>2410</v>
      </c>
      <c r="G51" s="357">
        <f t="shared" si="0"/>
        <v>13</v>
      </c>
      <c r="H51" s="355" t="str">
        <f t="shared" si="1"/>
        <v xml:space="preserve"> Have Aerosol Duster products and features changed over the past 10 to 15 years, or, have they stayed relatively the same? If yes, how have features changed? (List the changes made to Aerosol Duster products and features made over the past 10 to 15 years, if any.) </v>
      </c>
      <c r="I51" s="358" t="s">
        <v>2450</v>
      </c>
    </row>
    <row r="52" spans="2:9" ht="25.5">
      <c r="B52" s="353">
        <v>4</v>
      </c>
      <c r="C52" s="354" t="s">
        <v>2350</v>
      </c>
      <c r="D52" s="354" t="s">
        <v>2351</v>
      </c>
      <c r="E52" s="355" t="s">
        <v>2412</v>
      </c>
      <c r="F52" s="356" t="s">
        <v>2413</v>
      </c>
      <c r="G52" s="357">
        <f t="shared" si="0"/>
        <v>14</v>
      </c>
      <c r="H52" s="355" t="str">
        <f t="shared" si="1"/>
        <v xml:space="preserve"> What is the shelf life of these products? (eg., 1 year, 5 years, 10 years, other) </v>
      </c>
      <c r="I52" s="358" t="s">
        <v>2451</v>
      </c>
    </row>
    <row r="53" spans="2:9">
      <c r="B53" s="353">
        <v>4</v>
      </c>
      <c r="C53" s="354" t="s">
        <v>2350</v>
      </c>
      <c r="D53" s="354" t="s">
        <v>2351</v>
      </c>
      <c r="E53" s="355" t="s">
        <v>2415</v>
      </c>
      <c r="F53" s="356" t="s">
        <v>2416</v>
      </c>
      <c r="G53" s="357">
        <f t="shared" si="0"/>
        <v>15</v>
      </c>
      <c r="H53" s="355" t="str">
        <f t="shared" si="1"/>
        <v xml:space="preserve"> How often are new aerosol duster products introduced to the market?</v>
      </c>
      <c r="I53" s="358" t="s">
        <v>2452</v>
      </c>
    </row>
    <row r="54" spans="2:9" ht="51">
      <c r="B54" s="353">
        <v>4</v>
      </c>
      <c r="C54" s="354" t="s">
        <v>2350</v>
      </c>
      <c r="D54" s="354" t="s">
        <v>2351</v>
      </c>
      <c r="E54" s="355" t="s">
        <v>2453</v>
      </c>
      <c r="F54" s="356" t="s">
        <v>2454</v>
      </c>
      <c r="G54" s="357">
        <f t="shared" si="0"/>
        <v>16</v>
      </c>
      <c r="H54" s="355" t="str">
        <f t="shared" si="1"/>
        <v xml:space="preserve"> How quickly does a household consumer typically use up an aerosol duster product after purchase? (first use, weeks, months, other) Why? How is this different from commercial users? </v>
      </c>
      <c r="I54" s="358" t="s">
        <v>2455</v>
      </c>
    </row>
    <row r="55" spans="2:9" ht="63.75">
      <c r="B55" s="353">
        <v>4</v>
      </c>
      <c r="C55" s="354" t="s">
        <v>2350</v>
      </c>
      <c r="D55" s="354" t="s">
        <v>2351</v>
      </c>
      <c r="E55" s="355" t="s">
        <v>2370</v>
      </c>
      <c r="F55" s="356" t="s">
        <v>2371</v>
      </c>
      <c r="G55" s="357">
        <f t="shared" si="0"/>
        <v>17</v>
      </c>
      <c r="H55" s="355" t="str">
        <f t="shared" si="1"/>
        <v xml:space="preserve"> In your estimation, what are the most commonly used propellants in household consumer Aerosol Duster products? (eg., DFE also called HFC-152a, HFC-134a, HFO-1234ze, other) What is the relative share of each product by attribute? (Total should sum to 100 percent.)</v>
      </c>
      <c r="I55" s="358" t="s">
        <v>2456</v>
      </c>
    </row>
    <row r="56" spans="2:9" ht="63.75">
      <c r="B56" s="353">
        <v>4</v>
      </c>
      <c r="C56" s="354" t="s">
        <v>2350</v>
      </c>
      <c r="D56" s="354" t="s">
        <v>2351</v>
      </c>
      <c r="E56" s="355" t="s">
        <v>2373</v>
      </c>
      <c r="F56" s="356" t="s">
        <v>2374</v>
      </c>
      <c r="G56" s="357">
        <f t="shared" si="0"/>
        <v>18</v>
      </c>
      <c r="H56" s="355" t="str">
        <f t="shared" si="1"/>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56" s="358" t="s">
        <v>2457</v>
      </c>
    </row>
    <row r="57" spans="2:9" ht="38.25">
      <c r="B57" s="353">
        <v>4</v>
      </c>
      <c r="C57" s="354" t="s">
        <v>2350</v>
      </c>
      <c r="D57" s="354" t="s">
        <v>2351</v>
      </c>
      <c r="E57" s="355" t="s">
        <v>2420</v>
      </c>
      <c r="F57" s="356" t="s">
        <v>2421</v>
      </c>
      <c r="G57" s="357">
        <f t="shared" si="0"/>
        <v>19</v>
      </c>
      <c r="H57" s="355" t="str">
        <f t="shared" si="1"/>
        <v xml:space="preserve"> Are there any noteworthy innovations emerging that will promote consumer safety and/or prevent abuse?</v>
      </c>
      <c r="I57" s="358" t="s">
        <v>2458</v>
      </c>
    </row>
    <row r="58" spans="2:9" ht="38.25">
      <c r="B58" s="353">
        <v>4</v>
      </c>
      <c r="C58" s="354" t="s">
        <v>2350</v>
      </c>
      <c r="D58" s="354" t="s">
        <v>2351</v>
      </c>
      <c r="E58" s="355" t="s">
        <v>2459</v>
      </c>
      <c r="F58" s="356" t="s">
        <v>2460</v>
      </c>
      <c r="G58" s="357">
        <f t="shared" si="0"/>
        <v>20</v>
      </c>
      <c r="H58" s="355" t="str">
        <f t="shared" si="1"/>
        <v xml:space="preserve"> How do you think consumers perceive anti-abuse features and initiatives in Aerosol Dusters? (bitterants, warning statements, icons, trigger locks, age restrictions for purchase, others) </v>
      </c>
      <c r="I58" s="358" t="s">
        <v>2461</v>
      </c>
    </row>
    <row r="59" spans="2:9" ht="51">
      <c r="B59" s="353">
        <v>4</v>
      </c>
      <c r="C59" s="354" t="s">
        <v>2350</v>
      </c>
      <c r="D59" s="354" t="s">
        <v>2351</v>
      </c>
      <c r="E59" s="355" t="s">
        <v>2376</v>
      </c>
      <c r="F59" s="356" t="s">
        <v>2377</v>
      </c>
      <c r="G59" s="357">
        <f t="shared" si="0"/>
        <v>21</v>
      </c>
      <c r="H59" s="355" t="str">
        <f t="shared" si="1"/>
        <v xml:space="preserve"> What is the size (value/volume) of the total Aerosol Duster market in the US today? Which products do you include in that estimate (eg., disposable – electronic duster, non-flammable – special applications duster, eco – environmental duster, refillable – multiuse cannisters, others)? </v>
      </c>
      <c r="I59" s="358" t="s">
        <v>2462</v>
      </c>
    </row>
    <row r="60" spans="2:9" ht="25.5">
      <c r="B60" s="353">
        <v>4</v>
      </c>
      <c r="C60" s="354" t="s">
        <v>2350</v>
      </c>
      <c r="D60" s="354" t="s">
        <v>2351</v>
      </c>
      <c r="E60" s="355" t="s">
        <v>2423</v>
      </c>
      <c r="F60" s="356" t="s">
        <v>2424</v>
      </c>
      <c r="G60" s="357">
        <f t="shared" si="0"/>
        <v>22</v>
      </c>
      <c r="H60" s="355" t="str">
        <f t="shared" si="1"/>
        <v xml:space="preserve"> What do you think is the size (value/volume) of the Aerosol Duster market sold to household consumers in the US? [CPSC estimate: $160M/20M units]</v>
      </c>
      <c r="I60" s="358" t="s">
        <v>2463</v>
      </c>
    </row>
    <row r="61" spans="2:9" ht="51">
      <c r="B61" s="353">
        <v>4</v>
      </c>
      <c r="C61" s="354" t="s">
        <v>2350</v>
      </c>
      <c r="D61" s="354" t="s">
        <v>2351</v>
      </c>
      <c r="E61" s="355" t="s">
        <v>2379</v>
      </c>
      <c r="F61" s="356" t="s">
        <v>2380</v>
      </c>
      <c r="G61" s="357">
        <f t="shared" si="0"/>
        <v>24</v>
      </c>
      <c r="H61" s="355" t="str">
        <f t="shared" si="1"/>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61" s="358" t="s">
        <v>2464</v>
      </c>
    </row>
    <row r="62" spans="2:9" ht="38.25">
      <c r="B62" s="353">
        <v>4</v>
      </c>
      <c r="C62" s="354" t="s">
        <v>2350</v>
      </c>
      <c r="D62" s="354" t="s">
        <v>2351</v>
      </c>
      <c r="E62" s="355" t="s">
        <v>2382</v>
      </c>
      <c r="F62" s="356" t="s">
        <v>2383</v>
      </c>
      <c r="G62" s="357">
        <f t="shared" si="0"/>
        <v>25</v>
      </c>
      <c r="H62" s="355" t="str">
        <f t="shared" si="1"/>
        <v xml:space="preserve">  What private label products are most prominent (eg., Office Depot, Staples, Walmart-Surfs Onn (P/L), Best Buy-Insignia (P/L)) What is their % share of the household consumer market? </v>
      </c>
      <c r="I62" s="358" t="s">
        <v>2465</v>
      </c>
    </row>
    <row r="63" spans="2:9" ht="38.25">
      <c r="B63" s="353">
        <v>4</v>
      </c>
      <c r="C63" s="354" t="s">
        <v>2350</v>
      </c>
      <c r="D63" s="354" t="s">
        <v>2351</v>
      </c>
      <c r="E63" s="355" t="s">
        <v>2430</v>
      </c>
      <c r="F63" s="356" t="s">
        <v>2431</v>
      </c>
      <c r="G63" s="357">
        <f t="shared" si="0"/>
        <v>26</v>
      </c>
      <c r="H63" s="355" t="str">
        <f t="shared" si="1"/>
        <v xml:space="preserve"> We’ve seen some products described as “Air” or “Canned Air” in advertising materials or online product descriptions. Why (competitive advantage)? What is the market share (%value/volume) of these products? </v>
      </c>
      <c r="I63" s="358" t="s">
        <v>2466</v>
      </c>
    </row>
    <row r="64" spans="2:9" ht="51">
      <c r="B64" s="353">
        <v>4</v>
      </c>
      <c r="C64" s="354" t="s">
        <v>2350</v>
      </c>
      <c r="D64" s="354" t="s">
        <v>2351</v>
      </c>
      <c r="E64" s="355" t="s">
        <v>2467</v>
      </c>
      <c r="F64" s="356" t="s">
        <v>2468</v>
      </c>
      <c r="G64" s="357">
        <f t="shared" si="0"/>
        <v>27</v>
      </c>
      <c r="H64" s="355" t="str">
        <f t="shared" si="1"/>
        <v xml:space="preserve">  What is the share of products (% value/volume) labelled as “Air” or “Canned Air” on the product packaging itself? Why?</v>
      </c>
      <c r="I64" s="358" t="s">
        <v>2469</v>
      </c>
    </row>
    <row r="65" spans="2:9" ht="25.5">
      <c r="B65" s="353">
        <v>4</v>
      </c>
      <c r="C65" s="354" t="s">
        <v>2350</v>
      </c>
      <c r="D65" s="354" t="s">
        <v>2351</v>
      </c>
      <c r="E65" s="355" t="s">
        <v>2433</v>
      </c>
      <c r="F65" s="356" t="s">
        <v>2434</v>
      </c>
      <c r="G65" s="357">
        <f t="shared" si="0"/>
        <v>28</v>
      </c>
      <c r="H65" s="355" t="str">
        <f t="shared" si="1"/>
        <v xml:space="preserve"> What additional matters do you think we should consider in regard to the Aerosol Duster market, especially as it applies to consumer household use? </v>
      </c>
      <c r="I65" s="358" t="s">
        <v>2470</v>
      </c>
    </row>
    <row r="66" spans="2:9" ht="38.25">
      <c r="B66" s="353">
        <v>5</v>
      </c>
      <c r="C66" s="354" t="s">
        <v>2350</v>
      </c>
      <c r="D66" s="354" t="s">
        <v>2351</v>
      </c>
      <c r="E66" s="355" t="s">
        <v>2352</v>
      </c>
      <c r="F66" s="356" t="s">
        <v>2353</v>
      </c>
      <c r="G66" s="357">
        <f t="shared" si="0"/>
        <v>1</v>
      </c>
      <c r="H66" s="355" t="str">
        <f t="shared" si="1"/>
        <v xml:space="preserve"> Please describe your background and role(s) as it relates to the sourcing/ distribution/ sale/promotion of Aerosol Duster products in the US? (e.g., current job title, years in role, years in related roles/activities)</v>
      </c>
      <c r="I66" s="358" t="s">
        <v>2471</v>
      </c>
    </row>
    <row r="67" spans="2:9" ht="51">
      <c r="B67" s="353">
        <v>5</v>
      </c>
      <c r="C67" s="354" t="s">
        <v>2350</v>
      </c>
      <c r="D67" s="354" t="s">
        <v>2351</v>
      </c>
      <c r="E67" s="355" t="s">
        <v>2355</v>
      </c>
      <c r="F67" s="356" t="s">
        <v>2356</v>
      </c>
      <c r="G67" s="357">
        <f t="shared" si="0"/>
        <v>2</v>
      </c>
      <c r="H67" s="355" t="str">
        <f t="shared" si="1"/>
        <v xml:space="preserve">  How big is your company (e.g., no. employees, annual sales, geographic coverage)? What portion of your company’s activities would you say are based on Aerosol Duster Products? (e.g., main activity, small percent of overall revenue, growth area- seek percentages of total company if possible)</v>
      </c>
      <c r="I67" s="358" t="s">
        <v>2472</v>
      </c>
    </row>
    <row r="68" spans="2:9" ht="38.25">
      <c r="B68" s="353">
        <v>5</v>
      </c>
      <c r="C68" s="354" t="s">
        <v>2350</v>
      </c>
      <c r="D68" s="354" t="s">
        <v>2351</v>
      </c>
      <c r="E68" s="355" t="s">
        <v>2358</v>
      </c>
      <c r="F68" s="356" t="s">
        <v>2359</v>
      </c>
      <c r="G68" s="357">
        <f t="shared" si="0"/>
        <v>3</v>
      </c>
      <c r="H68" s="355" t="str">
        <f t="shared" si="1"/>
        <v xml:space="preserve"> We’ve read that the Household &amp; Commercial Products Asso (HCPA) estimates that 3.75 billion aerosol cans were filled in the U.S. in 2020. Does your company fill aerosol products of any of the following types:</v>
      </c>
      <c r="I68" s="358" t="s">
        <v>2473</v>
      </c>
    </row>
    <row r="69" spans="2:9" ht="76.5">
      <c r="B69" s="353">
        <v>5</v>
      </c>
      <c r="C69" s="354" t="s">
        <v>2350</v>
      </c>
      <c r="D69" s="354" t="s">
        <v>2351</v>
      </c>
      <c r="E69" s="355" t="s">
        <v>2387</v>
      </c>
      <c r="F69" s="356" t="s">
        <v>2388</v>
      </c>
      <c r="G69" s="357">
        <f t="shared" si="0"/>
        <v>4</v>
      </c>
      <c r="H69" s="355" t="str">
        <f t="shared" si="1"/>
        <v xml:space="preserve"> In the past ten to fifteen years (to 2006) what have you seen as the key trends that have impacted the Aerosol Duster market in the US? Eg., what are some of the things that have impacted the U.S. Aerosol Duster market the most?</v>
      </c>
      <c r="I69" s="358" t="s">
        <v>2474</v>
      </c>
    </row>
    <row r="70" spans="2:9" ht="76.5">
      <c r="B70" s="353">
        <v>5</v>
      </c>
      <c r="C70" s="354" t="s">
        <v>2350</v>
      </c>
      <c r="D70" s="354" t="s">
        <v>2351</v>
      </c>
      <c r="E70" s="355" t="s">
        <v>2361</v>
      </c>
      <c r="F70" s="356" t="s">
        <v>2362</v>
      </c>
      <c r="G70" s="357">
        <f t="shared" si="0"/>
        <v>5</v>
      </c>
      <c r="H70" s="355" t="str">
        <f t="shared" si="1"/>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70" s="358" t="s">
        <v>2475</v>
      </c>
    </row>
    <row r="71" spans="2:9" ht="51">
      <c r="B71" s="353">
        <v>5</v>
      </c>
      <c r="C71" s="354" t="s">
        <v>2350</v>
      </c>
      <c r="D71" s="354" t="s">
        <v>2351</v>
      </c>
      <c r="E71" s="355" t="s">
        <v>2399</v>
      </c>
      <c r="F71" s="356" t="s">
        <v>2400</v>
      </c>
      <c r="G71" s="357">
        <f t="shared" si="0"/>
        <v>6</v>
      </c>
      <c r="H71" s="355" t="str">
        <f t="shared" si="1"/>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71" s="358" t="s">
        <v>2476</v>
      </c>
    </row>
    <row r="72" spans="2:9" ht="51">
      <c r="B72" s="353">
        <v>5</v>
      </c>
      <c r="C72" s="354" t="s">
        <v>2350</v>
      </c>
      <c r="D72" s="354" t="s">
        <v>2351</v>
      </c>
      <c r="E72" s="355" t="s">
        <v>2367</v>
      </c>
      <c r="F72" s="356" t="s">
        <v>2368</v>
      </c>
      <c r="G72" s="357">
        <f t="shared" ref="G72:G135" si="2">VALUE(F72)</f>
        <v>8</v>
      </c>
      <c r="H72" s="355" t="str">
        <f t="shared" ref="H72:H135" si="3">MID(E72, FIND(".", E72) + 1, LEN(E72) - FIND(".", E72))</f>
        <v xml:space="preserve"> Which retailers are the most prominent suppliers of Aerosol Dusters to consumer households from your point of view? (eg., Amazon, Grainger, Newegg, Walmart, Best Buy, etc.) Why? What would you say is the typical retail markup (margin) on Aerosol Dusters? </v>
      </c>
      <c r="I72" s="358" t="s">
        <v>2477</v>
      </c>
    </row>
    <row r="73" spans="2:9" ht="63.75">
      <c r="B73" s="353">
        <v>5</v>
      </c>
      <c r="C73" s="354" t="s">
        <v>2350</v>
      </c>
      <c r="D73" s="354" t="s">
        <v>2351</v>
      </c>
      <c r="E73" s="355" t="s">
        <v>2444</v>
      </c>
      <c r="F73" s="356" t="s">
        <v>2445</v>
      </c>
      <c r="G73" s="357">
        <f t="shared" si="2"/>
        <v>9</v>
      </c>
      <c r="H73" s="355" t="str">
        <f t="shared" si="3"/>
        <v xml:space="preserve">  Approximately how often does a household consumer typically/on average purchase Aerosol Duster products? Is this different for commercial users? </v>
      </c>
      <c r="I73" s="358" t="s">
        <v>2478</v>
      </c>
    </row>
    <row r="74" spans="2:9" ht="38.25">
      <c r="B74" s="353">
        <v>5</v>
      </c>
      <c r="C74" s="354" t="s">
        <v>2350</v>
      </c>
      <c r="D74" s="354" t="s">
        <v>2351</v>
      </c>
      <c r="E74" s="355" t="s">
        <v>2406</v>
      </c>
      <c r="F74" s="356" t="s">
        <v>2407</v>
      </c>
      <c r="G74" s="357">
        <f t="shared" si="2"/>
        <v>11</v>
      </c>
      <c r="H74" s="355" t="str">
        <f t="shared" si="3"/>
        <v xml:space="preserve"> What impact do you see/anticipate from electronic duster alternatives to Aerosol Dusters? (eg., battery and corded blowers, vacs) What is your view of the suitability of these products to meet consumer use? Why?</v>
      </c>
      <c r="I74" s="358" t="s">
        <v>2479</v>
      </c>
    </row>
    <row r="75" spans="2:9" ht="51">
      <c r="B75" s="353">
        <v>5</v>
      </c>
      <c r="C75" s="354" t="s">
        <v>2350</v>
      </c>
      <c r="D75" s="354" t="s">
        <v>2351</v>
      </c>
      <c r="E75" s="355" t="s">
        <v>2409</v>
      </c>
      <c r="F75" s="356" t="s">
        <v>2410</v>
      </c>
      <c r="G75" s="357">
        <f t="shared" si="2"/>
        <v>13</v>
      </c>
      <c r="H75" s="355" t="str">
        <f t="shared" si="3"/>
        <v xml:space="preserve"> Have Aerosol Duster products and features changed over the past 10 to 15 years, or, have they stayed relatively the same? If yes, how have features changed? (List the changes made to Aerosol Duster products and features made over the past 10 to 15 years, if any.) </v>
      </c>
      <c r="I75" s="358" t="s">
        <v>2480</v>
      </c>
    </row>
    <row r="76" spans="2:9">
      <c r="B76" s="353">
        <v>5</v>
      </c>
      <c r="C76" s="354" t="s">
        <v>2350</v>
      </c>
      <c r="D76" s="354" t="s">
        <v>2351</v>
      </c>
      <c r="E76" s="355" t="s">
        <v>2412</v>
      </c>
      <c r="F76" s="356" t="s">
        <v>2413</v>
      </c>
      <c r="G76" s="357">
        <f t="shared" si="2"/>
        <v>14</v>
      </c>
      <c r="H76" s="355" t="str">
        <f t="shared" si="3"/>
        <v xml:space="preserve"> What is the shelf life of these products? (eg., 1 year, 5 years, 10 years, other) </v>
      </c>
      <c r="I76" s="358" t="s">
        <v>2481</v>
      </c>
    </row>
    <row r="77" spans="2:9">
      <c r="B77" s="353">
        <v>5</v>
      </c>
      <c r="C77" s="354" t="s">
        <v>2350</v>
      </c>
      <c r="D77" s="354" t="s">
        <v>2351</v>
      </c>
      <c r="E77" s="355" t="s">
        <v>2415</v>
      </c>
      <c r="F77" s="356" t="s">
        <v>2416</v>
      </c>
      <c r="G77" s="357">
        <f t="shared" si="2"/>
        <v>15</v>
      </c>
      <c r="H77" s="355" t="str">
        <f t="shared" si="3"/>
        <v xml:space="preserve"> How often are new aerosol duster products introduced to the market?</v>
      </c>
      <c r="I77" s="358" t="s">
        <v>2482</v>
      </c>
    </row>
    <row r="78" spans="2:9" ht="89.25">
      <c r="B78" s="353">
        <v>5</v>
      </c>
      <c r="C78" s="354" t="s">
        <v>2350</v>
      </c>
      <c r="D78" s="354" t="s">
        <v>2351</v>
      </c>
      <c r="E78" s="355" t="s">
        <v>2370</v>
      </c>
      <c r="F78" s="356" t="s">
        <v>2371</v>
      </c>
      <c r="G78" s="357">
        <f t="shared" si="2"/>
        <v>17</v>
      </c>
      <c r="H78" s="355" t="str">
        <f t="shared" si="3"/>
        <v xml:space="preserve"> In your estimation, what are the most commonly used propellants in household consumer Aerosol Duster products? (eg., DFE also called HFC-152a, HFC-134a, HFO-1234ze, other) What is the relative share of each product by attribute? (Total should sum to 100 percent.)</v>
      </c>
      <c r="I78" s="358" t="s">
        <v>2483</v>
      </c>
    </row>
    <row r="79" spans="2:9" ht="51">
      <c r="B79" s="353">
        <v>5</v>
      </c>
      <c r="C79" s="354" t="s">
        <v>2350</v>
      </c>
      <c r="D79" s="354" t="s">
        <v>2351</v>
      </c>
      <c r="E79" s="355" t="s">
        <v>2373</v>
      </c>
      <c r="F79" s="356" t="s">
        <v>2374</v>
      </c>
      <c r="G79" s="357">
        <f t="shared" si="2"/>
        <v>18</v>
      </c>
      <c r="H79" s="355" t="str">
        <f t="shared" si="3"/>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79" s="358" t="s">
        <v>2484</v>
      </c>
    </row>
    <row r="80" spans="2:9" ht="51">
      <c r="B80" s="353">
        <v>5</v>
      </c>
      <c r="C80" s="354" t="s">
        <v>2350</v>
      </c>
      <c r="D80" s="354" t="s">
        <v>2351</v>
      </c>
      <c r="E80" s="355" t="s">
        <v>2376</v>
      </c>
      <c r="F80" s="356" t="s">
        <v>2377</v>
      </c>
      <c r="G80" s="357">
        <f t="shared" si="2"/>
        <v>21</v>
      </c>
      <c r="H80" s="355" t="str">
        <f t="shared" si="3"/>
        <v xml:space="preserve"> What is the size (value/volume) of the total Aerosol Duster market in the US today? Which products do you include in that estimate (eg., disposable – electronic duster, non-flammable – special applications duster, eco – environmental duster, refillable – multiuse cannisters, others)? </v>
      </c>
      <c r="I80" s="358" t="s">
        <v>2485</v>
      </c>
    </row>
    <row r="81" spans="2:9" ht="25.5">
      <c r="B81" s="353">
        <v>5</v>
      </c>
      <c r="C81" s="354" t="s">
        <v>2350</v>
      </c>
      <c r="D81" s="354" t="s">
        <v>2351</v>
      </c>
      <c r="E81" s="355" t="s">
        <v>2423</v>
      </c>
      <c r="F81" s="356" t="s">
        <v>2424</v>
      </c>
      <c r="G81" s="357">
        <f t="shared" si="2"/>
        <v>22</v>
      </c>
      <c r="H81" s="355" t="str">
        <f t="shared" si="3"/>
        <v xml:space="preserve"> What do you think is the size (value/volume) of the Aerosol Duster market sold to household consumers in the US? [CPSC estimate: $160M/20M units]</v>
      </c>
      <c r="I81" s="358" t="s">
        <v>2486</v>
      </c>
    </row>
    <row r="82" spans="2:9" ht="38.25">
      <c r="B82" s="353">
        <v>5</v>
      </c>
      <c r="C82" s="354" t="s">
        <v>2350</v>
      </c>
      <c r="D82" s="354" t="s">
        <v>2351</v>
      </c>
      <c r="E82" s="355" t="s">
        <v>2426</v>
      </c>
      <c r="F82" s="356" t="s">
        <v>2427</v>
      </c>
      <c r="G82" s="357">
        <f t="shared" si="2"/>
        <v>23</v>
      </c>
      <c r="H82" s="355" t="str">
        <f t="shared" si="3"/>
        <v xml:space="preserve"> How has the market size changed over the past 10 and 15 years, respectively? (% growth in value/volume)? How has growth changed over the past five years? (% growth YOY)?</v>
      </c>
      <c r="I82" s="358" t="s">
        <v>2487</v>
      </c>
    </row>
    <row r="83" spans="2:9" ht="51">
      <c r="B83" s="353">
        <v>5</v>
      </c>
      <c r="C83" s="354" t="s">
        <v>2350</v>
      </c>
      <c r="D83" s="354" t="s">
        <v>2351</v>
      </c>
      <c r="E83" s="355" t="s">
        <v>2379</v>
      </c>
      <c r="F83" s="356" t="s">
        <v>2380</v>
      </c>
      <c r="G83" s="357">
        <f t="shared" si="2"/>
        <v>24</v>
      </c>
      <c r="H83" s="355" t="str">
        <f t="shared" si="3"/>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83" s="358" t="s">
        <v>2488</v>
      </c>
    </row>
    <row r="84" spans="2:9" ht="38.25">
      <c r="B84" s="353">
        <v>5</v>
      </c>
      <c r="C84" s="354" t="s">
        <v>2350</v>
      </c>
      <c r="D84" s="354" t="s">
        <v>2351</v>
      </c>
      <c r="E84" s="355" t="s">
        <v>2430</v>
      </c>
      <c r="F84" s="356" t="s">
        <v>2431</v>
      </c>
      <c r="G84" s="357">
        <f t="shared" si="2"/>
        <v>26</v>
      </c>
      <c r="H84" s="355" t="str">
        <f t="shared" si="3"/>
        <v xml:space="preserve"> We’ve seen some products described as “Air” or “Canned Air” in advertising materials or online product descriptions. Why (competitive advantage)? What is the market share (%value/volume) of these products? </v>
      </c>
      <c r="I84" s="358" t="s">
        <v>2489</v>
      </c>
    </row>
    <row r="85" spans="2:9" ht="25.5">
      <c r="B85" s="353">
        <v>5</v>
      </c>
      <c r="C85" s="354" t="s">
        <v>2350</v>
      </c>
      <c r="D85" s="354" t="s">
        <v>2351</v>
      </c>
      <c r="E85" s="355" t="s">
        <v>2467</v>
      </c>
      <c r="F85" s="356" t="s">
        <v>2468</v>
      </c>
      <c r="G85" s="357">
        <f t="shared" si="2"/>
        <v>27</v>
      </c>
      <c r="H85" s="355" t="str">
        <f t="shared" si="3"/>
        <v xml:space="preserve">  What is the share of products (% value/volume) labelled as “Air” or “Canned Air” on the product packaging itself? Why?</v>
      </c>
      <c r="I85" s="358" t="s">
        <v>2490</v>
      </c>
    </row>
    <row r="86" spans="2:9" ht="25.5">
      <c r="B86" s="353">
        <v>5</v>
      </c>
      <c r="C86" s="354" t="s">
        <v>2350</v>
      </c>
      <c r="D86" s="354" t="s">
        <v>2351</v>
      </c>
      <c r="E86" s="355" t="s">
        <v>2433</v>
      </c>
      <c r="F86" s="356" t="s">
        <v>2434</v>
      </c>
      <c r="G86" s="357">
        <f t="shared" si="2"/>
        <v>28</v>
      </c>
      <c r="H86" s="355" t="str">
        <f t="shared" si="3"/>
        <v xml:space="preserve"> What additional matters do you think we should consider in regard to the Aerosol Duster market, especially as it applies to consumer household use? </v>
      </c>
      <c r="I86" s="358" t="s">
        <v>2491</v>
      </c>
    </row>
    <row r="87" spans="2:9" ht="38.25">
      <c r="B87" s="353">
        <v>6</v>
      </c>
      <c r="C87" s="354" t="s">
        <v>2492</v>
      </c>
      <c r="D87" s="354" t="s">
        <v>2492</v>
      </c>
      <c r="E87" s="355" t="s">
        <v>2352</v>
      </c>
      <c r="F87" s="356" t="s">
        <v>2353</v>
      </c>
      <c r="G87" s="357">
        <f t="shared" si="2"/>
        <v>1</v>
      </c>
      <c r="H87" s="355" t="str">
        <f t="shared" si="3"/>
        <v xml:space="preserve"> Please describe your background and role(s) as it relates to the sourcing/ distribution/ sale/promotion of Aerosol Duster products in the US? (e.g., current job title, years in role, years in related roles/activities)</v>
      </c>
      <c r="I87" s="358" t="s">
        <v>2493</v>
      </c>
    </row>
    <row r="88" spans="2:9" ht="51">
      <c r="B88" s="353">
        <v>6</v>
      </c>
      <c r="C88" s="354" t="s">
        <v>2492</v>
      </c>
      <c r="D88" s="354" t="s">
        <v>2492</v>
      </c>
      <c r="E88" s="355" t="s">
        <v>2355</v>
      </c>
      <c r="F88" s="356" t="s">
        <v>2356</v>
      </c>
      <c r="G88" s="357">
        <f t="shared" si="2"/>
        <v>2</v>
      </c>
      <c r="H88" s="355" t="str">
        <f t="shared" si="3"/>
        <v xml:space="preserve">  How big is your company (e.g., no. employees, annual sales, geographic coverage)? What portion of your company’s activities would you say are based on Aerosol Duster Products? (e.g., main activity, small percent of overall revenue, growth area- seek percentages of total company if possible)</v>
      </c>
      <c r="I88" s="358" t="s">
        <v>2494</v>
      </c>
    </row>
    <row r="89" spans="2:9" ht="38.25">
      <c r="B89" s="353">
        <v>6</v>
      </c>
      <c r="C89" s="354" t="s">
        <v>2492</v>
      </c>
      <c r="D89" s="354" t="s">
        <v>2492</v>
      </c>
      <c r="E89" s="355" t="s">
        <v>2358</v>
      </c>
      <c r="F89" s="356" t="s">
        <v>2359</v>
      </c>
      <c r="G89" s="357">
        <f t="shared" si="2"/>
        <v>3</v>
      </c>
      <c r="H89" s="355" t="str">
        <f t="shared" si="3"/>
        <v xml:space="preserve"> We’ve read that the Household &amp; Commercial Products Asso (HCPA) estimates that 3.75 billion aerosol cans were filled in the U.S. in 2020. Does your company fill aerosol products of any of the following types:</v>
      </c>
      <c r="I89" s="358" t="s">
        <v>2495</v>
      </c>
    </row>
    <row r="90" spans="2:9" ht="89.25">
      <c r="B90" s="353">
        <v>6</v>
      </c>
      <c r="C90" s="354" t="s">
        <v>2492</v>
      </c>
      <c r="D90" s="354" t="s">
        <v>2492</v>
      </c>
      <c r="E90" s="355" t="s">
        <v>2387</v>
      </c>
      <c r="F90" s="356" t="s">
        <v>2388</v>
      </c>
      <c r="G90" s="357">
        <f t="shared" si="2"/>
        <v>4</v>
      </c>
      <c r="H90" s="355" t="str">
        <f t="shared" si="3"/>
        <v xml:space="preserve"> In the past ten to fifteen years (to 2006) what have you seen as the key trends that have impacted the Aerosol Duster market in the US? Eg., what are some of the things that have impacted the U.S. Aerosol Duster market the most?</v>
      </c>
      <c r="I90" s="358" t="s">
        <v>2496</v>
      </c>
    </row>
    <row r="91" spans="2:9" ht="76.5">
      <c r="B91" s="353">
        <v>6</v>
      </c>
      <c r="C91" s="354" t="s">
        <v>2492</v>
      </c>
      <c r="D91" s="354" t="s">
        <v>2492</v>
      </c>
      <c r="E91" s="355" t="s">
        <v>2361</v>
      </c>
      <c r="F91" s="356" t="s">
        <v>2362</v>
      </c>
      <c r="G91" s="357">
        <f t="shared" si="2"/>
        <v>5</v>
      </c>
      <c r="H91" s="355" t="str">
        <f t="shared" si="3"/>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91" s="358" t="s">
        <v>2497</v>
      </c>
    </row>
    <row r="92" spans="2:9" ht="63.75">
      <c r="B92" s="353">
        <v>6</v>
      </c>
      <c r="C92" s="354" t="s">
        <v>2492</v>
      </c>
      <c r="D92" s="354" t="s">
        <v>2492</v>
      </c>
      <c r="E92" s="355" t="s">
        <v>2399</v>
      </c>
      <c r="F92" s="356" t="s">
        <v>2400</v>
      </c>
      <c r="G92" s="357">
        <f t="shared" si="2"/>
        <v>6</v>
      </c>
      <c r="H92" s="355" t="str">
        <f t="shared" si="3"/>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92" s="358" t="s">
        <v>2498</v>
      </c>
    </row>
    <row r="93" spans="2:9" ht="51">
      <c r="B93" s="353">
        <v>6</v>
      </c>
      <c r="C93" s="354" t="s">
        <v>2492</v>
      </c>
      <c r="D93" s="354" t="s">
        <v>2492</v>
      </c>
      <c r="E93" s="355" t="s">
        <v>2364</v>
      </c>
      <c r="F93" s="356" t="s">
        <v>2365</v>
      </c>
      <c r="G93" s="357">
        <f t="shared" si="2"/>
        <v>7</v>
      </c>
      <c r="H93" s="355" t="str">
        <f t="shared" si="3"/>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93" s="358" t="s">
        <v>2499</v>
      </c>
    </row>
    <row r="94" spans="2:9" ht="51">
      <c r="B94" s="353">
        <v>6</v>
      </c>
      <c r="C94" s="354" t="s">
        <v>2492</v>
      </c>
      <c r="D94" s="354" t="s">
        <v>2492</v>
      </c>
      <c r="E94" s="355" t="s">
        <v>2367</v>
      </c>
      <c r="F94" s="356" t="s">
        <v>2368</v>
      </c>
      <c r="G94" s="357">
        <f t="shared" si="2"/>
        <v>8</v>
      </c>
      <c r="H94" s="355" t="str">
        <f t="shared" si="3"/>
        <v xml:space="preserve"> Which retailers are the most prominent suppliers of Aerosol Dusters to consumer households from your point of view? (eg., Amazon, Grainger, Newegg, Walmart, Best Buy, etc.) Why? What would you say is the typical retail markup (margin) on Aerosol Dusters? </v>
      </c>
      <c r="I94" s="358" t="s">
        <v>2500</v>
      </c>
    </row>
    <row r="95" spans="2:9" ht="25.5">
      <c r="B95" s="353">
        <v>6</v>
      </c>
      <c r="C95" s="354" t="s">
        <v>2492</v>
      </c>
      <c r="D95" s="354" t="s">
        <v>2492</v>
      </c>
      <c r="E95" s="355" t="s">
        <v>2444</v>
      </c>
      <c r="F95" s="356" t="s">
        <v>2445</v>
      </c>
      <c r="G95" s="357">
        <f t="shared" si="2"/>
        <v>9</v>
      </c>
      <c r="H95" s="355" t="str">
        <f t="shared" si="3"/>
        <v xml:space="preserve">  Approximately how often does a household consumer typically/on average purchase Aerosol Duster products? Is this different for commercial users? </v>
      </c>
      <c r="I95" s="358" t="s">
        <v>2501</v>
      </c>
    </row>
    <row r="96" spans="2:9" ht="25.5">
      <c r="B96" s="353">
        <v>6</v>
      </c>
      <c r="C96" s="354" t="s">
        <v>2492</v>
      </c>
      <c r="D96" s="354" t="s">
        <v>2492</v>
      </c>
      <c r="E96" s="355" t="s">
        <v>2403</v>
      </c>
      <c r="F96" s="356" t="s">
        <v>2404</v>
      </c>
      <c r="G96" s="357">
        <f t="shared" si="2"/>
        <v>10</v>
      </c>
      <c r="H96" s="355" t="str">
        <f t="shared" si="3"/>
        <v xml:space="preserve"> How has household consumer sourcing of these products changed over the past 10 to 15 years? (eg., purchase frequency, online sales, retailers) Why?</v>
      </c>
      <c r="I96" s="358" t="s">
        <v>2502</v>
      </c>
    </row>
    <row r="97" spans="2:9" ht="38.25">
      <c r="B97" s="353">
        <v>6</v>
      </c>
      <c r="C97" s="354" t="s">
        <v>2492</v>
      </c>
      <c r="D97" s="354" t="s">
        <v>2492</v>
      </c>
      <c r="E97" s="355" t="s">
        <v>2406</v>
      </c>
      <c r="F97" s="356" t="s">
        <v>2407</v>
      </c>
      <c r="G97" s="357">
        <f t="shared" si="2"/>
        <v>11</v>
      </c>
      <c r="H97" s="355" t="str">
        <f t="shared" si="3"/>
        <v xml:space="preserve"> What impact do you see/anticipate from electronic duster alternatives to Aerosol Dusters? (eg., battery and corded blowers, vacs) What is your view of the suitability of these products to meet consumer use? Why?</v>
      </c>
      <c r="I97" s="358" t="s">
        <v>2503</v>
      </c>
    </row>
    <row r="98" spans="2:9" ht="51">
      <c r="B98" s="353">
        <v>6</v>
      </c>
      <c r="C98" s="354" t="s">
        <v>2492</v>
      </c>
      <c r="D98" s="354" t="s">
        <v>2492</v>
      </c>
      <c r="E98" s="355" t="s">
        <v>2447</v>
      </c>
      <c r="F98" s="356" t="s">
        <v>2448</v>
      </c>
      <c r="G98" s="357">
        <f t="shared" si="2"/>
        <v>12</v>
      </c>
      <c r="H98" s="355" t="str">
        <f t="shared" si="3"/>
        <v xml:space="preserve"> How has inflation impacted pricing and household demand for Aerosol Duster products?</v>
      </c>
      <c r="I98" s="358" t="s">
        <v>2504</v>
      </c>
    </row>
    <row r="99" spans="2:9" ht="51">
      <c r="B99" s="353">
        <v>6</v>
      </c>
      <c r="C99" s="354" t="s">
        <v>2492</v>
      </c>
      <c r="D99" s="354" t="s">
        <v>2492</v>
      </c>
      <c r="E99" s="355" t="s">
        <v>2409</v>
      </c>
      <c r="F99" s="356" t="s">
        <v>2410</v>
      </c>
      <c r="G99" s="357">
        <f t="shared" si="2"/>
        <v>13</v>
      </c>
      <c r="H99" s="355" t="str">
        <f t="shared" si="3"/>
        <v xml:space="preserve"> Have Aerosol Duster products and features changed over the past 10 to 15 years, or, have they stayed relatively the same? If yes, how have features changed? (List the changes made to Aerosol Duster products and features made over the past 10 to 15 years, if any.) </v>
      </c>
      <c r="I99" s="358" t="s">
        <v>2505</v>
      </c>
    </row>
    <row r="100" spans="2:9" ht="25.5">
      <c r="B100" s="353">
        <v>6</v>
      </c>
      <c r="C100" s="354" t="s">
        <v>2492</v>
      </c>
      <c r="D100" s="354" t="s">
        <v>2492</v>
      </c>
      <c r="E100" s="355" t="s">
        <v>2412</v>
      </c>
      <c r="F100" s="356" t="s">
        <v>2413</v>
      </c>
      <c r="G100" s="357">
        <f t="shared" si="2"/>
        <v>14</v>
      </c>
      <c r="H100" s="355" t="str">
        <f t="shared" si="3"/>
        <v xml:space="preserve"> What is the shelf life of these products? (eg., 1 year, 5 years, 10 years, other) </v>
      </c>
      <c r="I100" s="358" t="s">
        <v>2506</v>
      </c>
    </row>
    <row r="101" spans="2:9">
      <c r="B101" s="353">
        <v>6</v>
      </c>
      <c r="C101" s="354" t="s">
        <v>2492</v>
      </c>
      <c r="D101" s="354" t="s">
        <v>2492</v>
      </c>
      <c r="E101" s="355" t="s">
        <v>2415</v>
      </c>
      <c r="F101" s="356" t="s">
        <v>2416</v>
      </c>
      <c r="G101" s="357">
        <f t="shared" si="2"/>
        <v>15</v>
      </c>
      <c r="H101" s="355" t="str">
        <f t="shared" si="3"/>
        <v xml:space="preserve"> How often are new aerosol duster products introduced to the market?</v>
      </c>
      <c r="I101" s="358" t="s">
        <v>2507</v>
      </c>
    </row>
    <row r="102" spans="2:9" ht="51">
      <c r="B102" s="353">
        <v>6</v>
      </c>
      <c r="C102" s="354" t="s">
        <v>2492</v>
      </c>
      <c r="D102" s="354" t="s">
        <v>2492</v>
      </c>
      <c r="E102" s="355" t="s">
        <v>2453</v>
      </c>
      <c r="F102" s="356" t="s">
        <v>2454</v>
      </c>
      <c r="G102" s="357">
        <f t="shared" si="2"/>
        <v>16</v>
      </c>
      <c r="H102" s="355" t="str">
        <f t="shared" si="3"/>
        <v xml:space="preserve"> How quickly does a household consumer typically use up an aerosol duster product after purchase? (first use, weeks, months, other) Why? How is this different from commercial users? </v>
      </c>
      <c r="I102" s="358" t="s">
        <v>2508</v>
      </c>
    </row>
    <row r="103" spans="2:9" ht="63.75">
      <c r="B103" s="353">
        <v>6</v>
      </c>
      <c r="C103" s="354" t="s">
        <v>2492</v>
      </c>
      <c r="D103" s="354" t="s">
        <v>2492</v>
      </c>
      <c r="E103" s="355" t="s">
        <v>2370</v>
      </c>
      <c r="F103" s="356" t="s">
        <v>2371</v>
      </c>
      <c r="G103" s="357">
        <f t="shared" si="2"/>
        <v>17</v>
      </c>
      <c r="H103" s="355" t="str">
        <f t="shared" si="3"/>
        <v xml:space="preserve"> In your estimation, what are the most commonly used propellants in household consumer Aerosol Duster products? (eg., DFE also called HFC-152a, HFC-134a, HFO-1234ze, other) What is the relative share of each product by attribute? (Total should sum to 100 percent.)</v>
      </c>
      <c r="I103" s="358" t="s">
        <v>2509</v>
      </c>
    </row>
    <row r="104" spans="2:9" ht="76.5">
      <c r="B104" s="353">
        <v>6</v>
      </c>
      <c r="C104" s="354" t="s">
        <v>2492</v>
      </c>
      <c r="D104" s="354" t="s">
        <v>2492</v>
      </c>
      <c r="E104" s="355" t="s">
        <v>2373</v>
      </c>
      <c r="F104" s="356" t="s">
        <v>2374</v>
      </c>
      <c r="G104" s="357">
        <f t="shared" si="2"/>
        <v>18</v>
      </c>
      <c r="H104" s="355" t="str">
        <f t="shared" si="3"/>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104" s="358" t="s">
        <v>2510</v>
      </c>
    </row>
    <row r="105" spans="2:9" ht="38.25">
      <c r="B105" s="353">
        <v>6</v>
      </c>
      <c r="C105" s="354" t="s">
        <v>2492</v>
      </c>
      <c r="D105" s="354" t="s">
        <v>2492</v>
      </c>
      <c r="E105" s="355" t="s">
        <v>2420</v>
      </c>
      <c r="F105" s="356" t="s">
        <v>2421</v>
      </c>
      <c r="G105" s="357">
        <f t="shared" si="2"/>
        <v>19</v>
      </c>
      <c r="H105" s="355" t="str">
        <f t="shared" si="3"/>
        <v xml:space="preserve"> Are there any noteworthy innovations emerging that will promote consumer safety and/or prevent abuse?</v>
      </c>
      <c r="I105" s="358" t="s">
        <v>2511</v>
      </c>
    </row>
    <row r="106" spans="2:9" ht="51">
      <c r="B106" s="353">
        <v>6</v>
      </c>
      <c r="C106" s="354" t="s">
        <v>2492</v>
      </c>
      <c r="D106" s="354" t="s">
        <v>2492</v>
      </c>
      <c r="E106" s="355" t="s">
        <v>2459</v>
      </c>
      <c r="F106" s="356" t="s">
        <v>2460</v>
      </c>
      <c r="G106" s="357">
        <f t="shared" si="2"/>
        <v>20</v>
      </c>
      <c r="H106" s="355" t="str">
        <f t="shared" si="3"/>
        <v xml:space="preserve"> How do you think consumers perceive anti-abuse features and initiatives in Aerosol Dusters? (bitterants, warning statements, icons, trigger locks, age restrictions for purchase, others) </v>
      </c>
      <c r="I106" s="358" t="s">
        <v>2512</v>
      </c>
    </row>
    <row r="107" spans="2:9" ht="51">
      <c r="B107" s="353">
        <v>6</v>
      </c>
      <c r="C107" s="354" t="s">
        <v>2492</v>
      </c>
      <c r="D107" s="354" t="s">
        <v>2492</v>
      </c>
      <c r="E107" s="355" t="s">
        <v>2376</v>
      </c>
      <c r="F107" s="356" t="s">
        <v>2377</v>
      </c>
      <c r="G107" s="357">
        <f t="shared" si="2"/>
        <v>21</v>
      </c>
      <c r="H107" s="355" t="str">
        <f t="shared" si="3"/>
        <v xml:space="preserve"> What is the size (value/volume) of the total Aerosol Duster market in the US today? Which products do you include in that estimate (eg., disposable – electronic duster, non-flammable – special applications duster, eco – environmental duster, refillable – multiuse cannisters, others)? </v>
      </c>
      <c r="I107" s="358" t="s">
        <v>2513</v>
      </c>
    </row>
    <row r="108" spans="2:9" ht="25.5">
      <c r="B108" s="353">
        <v>6</v>
      </c>
      <c r="C108" s="354" t="s">
        <v>2492</v>
      </c>
      <c r="D108" s="354" t="s">
        <v>2492</v>
      </c>
      <c r="E108" s="355" t="s">
        <v>2423</v>
      </c>
      <c r="F108" s="356" t="s">
        <v>2424</v>
      </c>
      <c r="G108" s="357">
        <f t="shared" si="2"/>
        <v>22</v>
      </c>
      <c r="H108" s="355" t="str">
        <f t="shared" si="3"/>
        <v xml:space="preserve"> What do you think is the size (value/volume) of the Aerosol Duster market sold to household consumers in the US? [CPSC estimate: $160M/20M units]</v>
      </c>
      <c r="I108" s="358" t="s">
        <v>2514</v>
      </c>
    </row>
    <row r="109" spans="2:9" ht="38.25">
      <c r="B109" s="353">
        <v>6</v>
      </c>
      <c r="C109" s="354" t="s">
        <v>2492</v>
      </c>
      <c r="D109" s="354" t="s">
        <v>2492</v>
      </c>
      <c r="E109" s="355" t="s">
        <v>2426</v>
      </c>
      <c r="F109" s="356" t="s">
        <v>2427</v>
      </c>
      <c r="G109" s="357">
        <f t="shared" si="2"/>
        <v>23</v>
      </c>
      <c r="H109" s="355" t="str">
        <f t="shared" si="3"/>
        <v xml:space="preserve"> How has the market size changed over the past 10 and 15 years, respectively? (% growth in value/volume)? How has growth changed over the past five years? (% growth YOY)?</v>
      </c>
      <c r="I109" s="358" t="s">
        <v>2515</v>
      </c>
    </row>
    <row r="110" spans="2:9" ht="51">
      <c r="B110" s="353">
        <v>6</v>
      </c>
      <c r="C110" s="354" t="s">
        <v>2492</v>
      </c>
      <c r="D110" s="354" t="s">
        <v>2492</v>
      </c>
      <c r="E110" s="355" t="s">
        <v>2379</v>
      </c>
      <c r="F110" s="356" t="s">
        <v>2380</v>
      </c>
      <c r="G110" s="357">
        <f t="shared" si="2"/>
        <v>24</v>
      </c>
      <c r="H110" s="355" t="str">
        <f t="shared" si="3"/>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110" s="358" t="s">
        <v>2516</v>
      </c>
    </row>
    <row r="111" spans="2:9" ht="63.75">
      <c r="B111" s="353">
        <v>6</v>
      </c>
      <c r="C111" s="354" t="s">
        <v>2492</v>
      </c>
      <c r="D111" s="354" t="s">
        <v>2492</v>
      </c>
      <c r="E111" s="355" t="s">
        <v>2382</v>
      </c>
      <c r="F111" s="356" t="s">
        <v>2383</v>
      </c>
      <c r="G111" s="357">
        <f t="shared" si="2"/>
        <v>25</v>
      </c>
      <c r="H111" s="355" t="str">
        <f t="shared" si="3"/>
        <v xml:space="preserve">  What private label products are most prominent (eg., Office Depot, Staples, Walmart-Surfs Onn (P/L), Best Buy-Insignia (P/L)) What is their % share of the household consumer market? </v>
      </c>
      <c r="I111" s="358" t="s">
        <v>2517</v>
      </c>
    </row>
    <row r="112" spans="2:9" ht="38.25">
      <c r="B112" s="353">
        <v>6</v>
      </c>
      <c r="C112" s="354" t="s">
        <v>2492</v>
      </c>
      <c r="D112" s="354" t="s">
        <v>2492</v>
      </c>
      <c r="E112" s="355" t="s">
        <v>2430</v>
      </c>
      <c r="F112" s="356" t="s">
        <v>2431</v>
      </c>
      <c r="G112" s="357">
        <f t="shared" si="2"/>
        <v>26</v>
      </c>
      <c r="H112" s="355" t="str">
        <f t="shared" si="3"/>
        <v xml:space="preserve"> We’ve seen some products described as “Air” or “Canned Air” in advertising materials or online product descriptions. Why (competitive advantage)? What is the market share (%value/volume) of these products? </v>
      </c>
      <c r="I112" s="358" t="s">
        <v>2518</v>
      </c>
    </row>
    <row r="113" spans="2:9" ht="38.25">
      <c r="B113" s="353">
        <v>6</v>
      </c>
      <c r="C113" s="354" t="s">
        <v>2492</v>
      </c>
      <c r="D113" s="354" t="s">
        <v>2492</v>
      </c>
      <c r="E113" s="355" t="s">
        <v>2467</v>
      </c>
      <c r="F113" s="356" t="s">
        <v>2468</v>
      </c>
      <c r="G113" s="357">
        <f t="shared" si="2"/>
        <v>27</v>
      </c>
      <c r="H113" s="355" t="str">
        <f t="shared" si="3"/>
        <v xml:space="preserve">  What is the share of products (% value/volume) labelled as “Air” or “Canned Air” on the product packaging itself? Why?</v>
      </c>
      <c r="I113" s="358" t="s">
        <v>2519</v>
      </c>
    </row>
    <row r="114" spans="2:9" ht="25.5">
      <c r="B114" s="353">
        <v>6</v>
      </c>
      <c r="C114" s="354" t="s">
        <v>2492</v>
      </c>
      <c r="D114" s="354" t="s">
        <v>2492</v>
      </c>
      <c r="E114" s="355" t="s">
        <v>2433</v>
      </c>
      <c r="F114" s="356" t="s">
        <v>2434</v>
      </c>
      <c r="G114" s="357">
        <f t="shared" si="2"/>
        <v>28</v>
      </c>
      <c r="H114" s="355" t="str">
        <f t="shared" si="3"/>
        <v xml:space="preserve"> What additional matters do you think we should consider in regard to the Aerosol Duster market, especially as it applies to consumer household use? </v>
      </c>
      <c r="I114" s="358" t="s">
        <v>2520</v>
      </c>
    </row>
    <row r="115" spans="2:9" ht="76.5">
      <c r="B115" s="353">
        <v>7</v>
      </c>
      <c r="C115" s="354" t="s">
        <v>312</v>
      </c>
      <c r="D115" s="354" t="s">
        <v>2521</v>
      </c>
      <c r="E115" s="355" t="s">
        <v>2361</v>
      </c>
      <c r="F115" s="356" t="s">
        <v>2362</v>
      </c>
      <c r="G115" s="357">
        <f t="shared" si="2"/>
        <v>5</v>
      </c>
      <c r="H115" s="355" t="str">
        <f t="shared" si="3"/>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115" s="358" t="s">
        <v>2522</v>
      </c>
    </row>
    <row r="116" spans="2:9" ht="76.5">
      <c r="B116" s="353">
        <v>7</v>
      </c>
      <c r="C116" s="354" t="s">
        <v>312</v>
      </c>
      <c r="D116" s="354" t="s">
        <v>2521</v>
      </c>
      <c r="E116" s="355" t="s">
        <v>2399</v>
      </c>
      <c r="F116" s="356" t="s">
        <v>2400</v>
      </c>
      <c r="G116" s="357">
        <f t="shared" si="2"/>
        <v>6</v>
      </c>
      <c r="H116" s="355" t="str">
        <f t="shared" si="3"/>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116" s="358" t="s">
        <v>2523</v>
      </c>
    </row>
    <row r="117" spans="2:9" ht="51">
      <c r="B117" s="353">
        <v>7</v>
      </c>
      <c r="C117" s="354" t="s">
        <v>312</v>
      </c>
      <c r="D117" s="354" t="s">
        <v>2521</v>
      </c>
      <c r="E117" s="355" t="s">
        <v>2364</v>
      </c>
      <c r="F117" s="356" t="s">
        <v>2365</v>
      </c>
      <c r="G117" s="357">
        <f t="shared" si="2"/>
        <v>7</v>
      </c>
      <c r="H117" s="355" t="str">
        <f t="shared" si="3"/>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117" s="358" t="s">
        <v>2524</v>
      </c>
    </row>
    <row r="118" spans="2:9" ht="51">
      <c r="B118" s="353">
        <v>7</v>
      </c>
      <c r="C118" s="354" t="s">
        <v>312</v>
      </c>
      <c r="D118" s="354" t="s">
        <v>2521</v>
      </c>
      <c r="E118" s="355" t="s">
        <v>2367</v>
      </c>
      <c r="F118" s="356" t="s">
        <v>2368</v>
      </c>
      <c r="G118" s="357">
        <f t="shared" si="2"/>
        <v>8</v>
      </c>
      <c r="H118" s="355" t="str">
        <f t="shared" si="3"/>
        <v xml:space="preserve"> Which retailers are the most prominent suppliers of Aerosol Dusters to consumer households from your point of view? (eg., Amazon, Grainger, Newegg, Walmart, Best Buy, etc.) Why? What would you say is the typical retail markup (margin) on Aerosol Dusters? </v>
      </c>
      <c r="I118" s="358" t="s">
        <v>2525</v>
      </c>
    </row>
    <row r="119" spans="2:9" ht="25.5">
      <c r="B119" s="353">
        <v>7</v>
      </c>
      <c r="C119" s="354" t="s">
        <v>312</v>
      </c>
      <c r="D119" s="354" t="s">
        <v>2521</v>
      </c>
      <c r="E119" s="355" t="s">
        <v>2444</v>
      </c>
      <c r="F119" s="356" t="s">
        <v>2445</v>
      </c>
      <c r="G119" s="357">
        <f t="shared" si="2"/>
        <v>9</v>
      </c>
      <c r="H119" s="355" t="str">
        <f t="shared" si="3"/>
        <v xml:space="preserve">  Approximately how often does a household consumer typically/on average purchase Aerosol Duster products? Is this different for commercial users? </v>
      </c>
      <c r="I119" s="358" t="s">
        <v>2526</v>
      </c>
    </row>
    <row r="120" spans="2:9" ht="38.25">
      <c r="B120" s="353">
        <v>7</v>
      </c>
      <c r="C120" s="354" t="s">
        <v>312</v>
      </c>
      <c r="D120" s="354" t="s">
        <v>2521</v>
      </c>
      <c r="E120" s="355" t="s">
        <v>2406</v>
      </c>
      <c r="F120" s="356" t="s">
        <v>2407</v>
      </c>
      <c r="G120" s="357">
        <f t="shared" si="2"/>
        <v>11</v>
      </c>
      <c r="H120" s="355" t="str">
        <f t="shared" si="3"/>
        <v xml:space="preserve"> What impact do you see/anticipate from electronic duster alternatives to Aerosol Dusters? (eg., battery and corded blowers, vacs) What is your view of the suitability of these products to meet consumer use? Why?</v>
      </c>
      <c r="I120" s="358" t="s">
        <v>2527</v>
      </c>
    </row>
    <row r="121" spans="2:9" ht="25.5">
      <c r="B121" s="353">
        <v>7</v>
      </c>
      <c r="C121" s="354" t="s">
        <v>312</v>
      </c>
      <c r="D121" s="354" t="s">
        <v>2521</v>
      </c>
      <c r="E121" s="355" t="s">
        <v>2447</v>
      </c>
      <c r="F121" s="356" t="s">
        <v>2448</v>
      </c>
      <c r="G121" s="357">
        <f t="shared" si="2"/>
        <v>12</v>
      </c>
      <c r="H121" s="355" t="str">
        <f t="shared" si="3"/>
        <v xml:space="preserve"> How has inflation impacted pricing and household demand for Aerosol Duster products?</v>
      </c>
      <c r="I121" s="358" t="s">
        <v>2528</v>
      </c>
    </row>
    <row r="122" spans="2:9" ht="38.25">
      <c r="B122" s="353">
        <v>7</v>
      </c>
      <c r="C122" s="354" t="s">
        <v>312</v>
      </c>
      <c r="D122" s="354" t="s">
        <v>2521</v>
      </c>
      <c r="E122" s="355" t="s">
        <v>2453</v>
      </c>
      <c r="F122" s="356" t="s">
        <v>2454</v>
      </c>
      <c r="G122" s="357">
        <f t="shared" si="2"/>
        <v>16</v>
      </c>
      <c r="H122" s="355" t="str">
        <f t="shared" si="3"/>
        <v xml:space="preserve"> How quickly does a household consumer typically use up an aerosol duster product after purchase? (first use, weeks, months, other) Why? How is this different from commercial users? </v>
      </c>
      <c r="I122" s="358" t="s">
        <v>2529</v>
      </c>
    </row>
    <row r="123" spans="2:9" ht="51">
      <c r="B123" s="353">
        <v>7</v>
      </c>
      <c r="C123" s="354" t="s">
        <v>312</v>
      </c>
      <c r="D123" s="354" t="s">
        <v>2521</v>
      </c>
      <c r="E123" s="355" t="s">
        <v>2373</v>
      </c>
      <c r="F123" s="356" t="s">
        <v>2374</v>
      </c>
      <c r="G123" s="357">
        <f t="shared" si="2"/>
        <v>18</v>
      </c>
      <c r="H123" s="355" t="str">
        <f t="shared" si="3"/>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123" s="358" t="s">
        <v>2530</v>
      </c>
    </row>
    <row r="124" spans="2:9" ht="25.5">
      <c r="B124" s="353">
        <v>7</v>
      </c>
      <c r="C124" s="354" t="s">
        <v>312</v>
      </c>
      <c r="D124" s="354" t="s">
        <v>2521</v>
      </c>
      <c r="E124" s="355" t="s">
        <v>2420</v>
      </c>
      <c r="F124" s="356" t="s">
        <v>2421</v>
      </c>
      <c r="G124" s="357">
        <f t="shared" si="2"/>
        <v>19</v>
      </c>
      <c r="H124" s="355" t="str">
        <f t="shared" si="3"/>
        <v xml:space="preserve"> Are there any noteworthy innovations emerging that will promote consumer safety and/or prevent abuse?</v>
      </c>
      <c r="I124" s="358" t="s">
        <v>2531</v>
      </c>
    </row>
    <row r="125" spans="2:9" ht="38.25">
      <c r="B125" s="353">
        <v>7</v>
      </c>
      <c r="C125" s="354" t="s">
        <v>312</v>
      </c>
      <c r="D125" s="354" t="s">
        <v>2521</v>
      </c>
      <c r="E125" s="355" t="s">
        <v>2459</v>
      </c>
      <c r="F125" s="356" t="s">
        <v>2460</v>
      </c>
      <c r="G125" s="357">
        <f t="shared" si="2"/>
        <v>20</v>
      </c>
      <c r="H125" s="355" t="str">
        <f t="shared" si="3"/>
        <v xml:space="preserve"> How do you think consumers perceive anti-abuse features and initiatives in Aerosol Dusters? (bitterants, warning statements, icons, trigger locks, age restrictions for purchase, others) </v>
      </c>
      <c r="I125" s="358" t="s">
        <v>2532</v>
      </c>
    </row>
    <row r="126" spans="2:9" ht="38.25">
      <c r="B126" s="353">
        <v>8</v>
      </c>
      <c r="C126" s="354" t="s">
        <v>312</v>
      </c>
      <c r="D126" s="354" t="s">
        <v>2492</v>
      </c>
      <c r="E126" s="355" t="s">
        <v>2352</v>
      </c>
      <c r="F126" s="356" t="s">
        <v>2353</v>
      </c>
      <c r="G126" s="357">
        <f t="shared" si="2"/>
        <v>1</v>
      </c>
      <c r="H126" s="355" t="str">
        <f t="shared" si="3"/>
        <v xml:space="preserve"> Please describe your background and role(s) as it relates to the sourcing/ distribution/ sale/promotion of Aerosol Duster products in the US? (e.g., current job title, years in role, years in related roles/activities)</v>
      </c>
      <c r="I126" s="358" t="s">
        <v>2533</v>
      </c>
    </row>
    <row r="127" spans="2:9" ht="63.75">
      <c r="B127" s="353">
        <v>8</v>
      </c>
      <c r="C127" s="354" t="s">
        <v>312</v>
      </c>
      <c r="D127" s="354" t="s">
        <v>2492</v>
      </c>
      <c r="E127" s="355" t="s">
        <v>2387</v>
      </c>
      <c r="F127" s="356" t="s">
        <v>2388</v>
      </c>
      <c r="G127" s="357">
        <f t="shared" si="2"/>
        <v>4</v>
      </c>
      <c r="H127" s="355" t="str">
        <f t="shared" si="3"/>
        <v xml:space="preserve"> In the past ten to fifteen years (to 2006) what have you seen as the key trends that have impacted the Aerosol Duster market in the US? Eg., what are some of the things that have impacted the U.S. Aerosol Duster market the most?</v>
      </c>
      <c r="I127" s="358" t="s">
        <v>2534</v>
      </c>
    </row>
    <row r="128" spans="2:9" ht="76.5">
      <c r="B128" s="353">
        <v>8</v>
      </c>
      <c r="C128" s="354" t="s">
        <v>312</v>
      </c>
      <c r="D128" s="354" t="s">
        <v>2492</v>
      </c>
      <c r="E128" s="355" t="s">
        <v>2361</v>
      </c>
      <c r="F128" s="356" t="s">
        <v>2362</v>
      </c>
      <c r="G128" s="357">
        <f t="shared" si="2"/>
        <v>5</v>
      </c>
      <c r="H128" s="355" t="str">
        <f t="shared" si="3"/>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128" s="358" t="s">
        <v>2535</v>
      </c>
    </row>
    <row r="129" spans="2:9" ht="51">
      <c r="B129" s="353">
        <v>8</v>
      </c>
      <c r="C129" s="354" t="s">
        <v>312</v>
      </c>
      <c r="D129" s="354" t="s">
        <v>2492</v>
      </c>
      <c r="E129" s="355" t="s">
        <v>2399</v>
      </c>
      <c r="F129" s="356" t="s">
        <v>2400</v>
      </c>
      <c r="G129" s="357">
        <f t="shared" si="2"/>
        <v>6</v>
      </c>
      <c r="H129" s="355" t="str">
        <f t="shared" si="3"/>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129" s="358" t="s">
        <v>2536</v>
      </c>
    </row>
    <row r="130" spans="2:9" ht="63.75">
      <c r="B130" s="353">
        <v>8</v>
      </c>
      <c r="C130" s="354" t="s">
        <v>312</v>
      </c>
      <c r="D130" s="354" t="s">
        <v>2492</v>
      </c>
      <c r="E130" s="355" t="s">
        <v>2364</v>
      </c>
      <c r="F130" s="356" t="s">
        <v>2365</v>
      </c>
      <c r="G130" s="357">
        <f t="shared" si="2"/>
        <v>7</v>
      </c>
      <c r="H130" s="355" t="str">
        <f t="shared" si="3"/>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130" s="358" t="s">
        <v>2537</v>
      </c>
    </row>
    <row r="131" spans="2:9" ht="51">
      <c r="B131" s="353">
        <v>8</v>
      </c>
      <c r="C131" s="354" t="s">
        <v>312</v>
      </c>
      <c r="D131" s="354" t="s">
        <v>2492</v>
      </c>
      <c r="E131" s="355" t="s">
        <v>2367</v>
      </c>
      <c r="F131" s="356" t="s">
        <v>2368</v>
      </c>
      <c r="G131" s="357">
        <f t="shared" si="2"/>
        <v>8</v>
      </c>
      <c r="H131" s="355" t="str">
        <f t="shared" si="3"/>
        <v xml:space="preserve"> Which retailers are the most prominent suppliers of Aerosol Dusters to consumer households from your point of view? (eg., Amazon, Grainger, Newegg, Walmart, Best Buy, etc.) Why? What would you say is the typical retail markup (margin) on Aerosol Dusters? </v>
      </c>
      <c r="I131" s="358" t="s">
        <v>2538</v>
      </c>
    </row>
    <row r="132" spans="2:9" ht="38.25">
      <c r="B132" s="353">
        <v>8</v>
      </c>
      <c r="C132" s="354" t="s">
        <v>312</v>
      </c>
      <c r="D132" s="354" t="s">
        <v>2492</v>
      </c>
      <c r="E132" s="355" t="s">
        <v>2444</v>
      </c>
      <c r="F132" s="356" t="s">
        <v>2445</v>
      </c>
      <c r="G132" s="357">
        <f t="shared" si="2"/>
        <v>9</v>
      </c>
      <c r="H132" s="355" t="str">
        <f t="shared" si="3"/>
        <v xml:space="preserve">  Approximately how often does a household consumer typically/on average purchase Aerosol Duster products? Is this different for commercial users? </v>
      </c>
      <c r="I132" s="358" t="s">
        <v>2539</v>
      </c>
    </row>
    <row r="133" spans="2:9" ht="25.5">
      <c r="B133" s="353">
        <v>8</v>
      </c>
      <c r="C133" s="354" t="s">
        <v>312</v>
      </c>
      <c r="D133" s="354" t="s">
        <v>2492</v>
      </c>
      <c r="E133" s="355" t="s">
        <v>2403</v>
      </c>
      <c r="F133" s="356" t="s">
        <v>2404</v>
      </c>
      <c r="G133" s="357">
        <f t="shared" si="2"/>
        <v>10</v>
      </c>
      <c r="H133" s="355" t="str">
        <f t="shared" si="3"/>
        <v xml:space="preserve"> How has household consumer sourcing of these products changed over the past 10 to 15 years? (eg., purchase frequency, online sales, retailers) Why?</v>
      </c>
      <c r="I133" s="358" t="s">
        <v>2540</v>
      </c>
    </row>
    <row r="134" spans="2:9" ht="63.75">
      <c r="B134" s="353">
        <v>8</v>
      </c>
      <c r="C134" s="354" t="s">
        <v>312</v>
      </c>
      <c r="D134" s="354" t="s">
        <v>2492</v>
      </c>
      <c r="E134" s="355" t="s">
        <v>2406</v>
      </c>
      <c r="F134" s="356" t="s">
        <v>2407</v>
      </c>
      <c r="G134" s="357">
        <f t="shared" si="2"/>
        <v>11</v>
      </c>
      <c r="H134" s="355" t="str">
        <f t="shared" si="3"/>
        <v xml:space="preserve"> What impact do you see/anticipate from electronic duster alternatives to Aerosol Dusters? (eg., battery and corded blowers, vacs) What is your view of the suitability of these products to meet consumer use? Why?</v>
      </c>
      <c r="I134" s="358" t="s">
        <v>2541</v>
      </c>
    </row>
    <row r="135" spans="2:9" ht="63.75">
      <c r="B135" s="353">
        <v>8</v>
      </c>
      <c r="C135" s="354" t="s">
        <v>312</v>
      </c>
      <c r="D135" s="354" t="s">
        <v>2492</v>
      </c>
      <c r="E135" s="355" t="s">
        <v>2447</v>
      </c>
      <c r="F135" s="356" t="s">
        <v>2448</v>
      </c>
      <c r="G135" s="357">
        <f t="shared" si="2"/>
        <v>12</v>
      </c>
      <c r="H135" s="355" t="str">
        <f t="shared" si="3"/>
        <v xml:space="preserve"> How has inflation impacted pricing and household demand for Aerosol Duster products?</v>
      </c>
      <c r="I135" s="358" t="s">
        <v>2542</v>
      </c>
    </row>
    <row r="136" spans="2:9" ht="51">
      <c r="B136" s="353">
        <v>8</v>
      </c>
      <c r="C136" s="354" t="s">
        <v>312</v>
      </c>
      <c r="D136" s="354" t="s">
        <v>2492</v>
      </c>
      <c r="E136" s="355" t="s">
        <v>2409</v>
      </c>
      <c r="F136" s="356" t="s">
        <v>2410</v>
      </c>
      <c r="G136" s="357">
        <f t="shared" ref="G136:G175" si="4">VALUE(F136)</f>
        <v>13</v>
      </c>
      <c r="H136" s="355" t="str">
        <f t="shared" ref="H136:H175" si="5">MID(E136, FIND(".", E136) + 1, LEN(E136) - FIND(".", E136))</f>
        <v xml:space="preserve"> Have Aerosol Duster products and features changed over the past 10 to 15 years, or, have they stayed relatively the same? If yes, how have features changed? (List the changes made to Aerosol Duster products and features made over the past 10 to 15 years, if any.) </v>
      </c>
      <c r="I136" s="358" t="s">
        <v>2543</v>
      </c>
    </row>
    <row r="137" spans="2:9" ht="51">
      <c r="B137" s="353">
        <v>8</v>
      </c>
      <c r="C137" s="354" t="s">
        <v>312</v>
      </c>
      <c r="D137" s="354" t="s">
        <v>2492</v>
      </c>
      <c r="E137" s="355" t="s">
        <v>2412</v>
      </c>
      <c r="F137" s="356" t="s">
        <v>2413</v>
      </c>
      <c r="G137" s="357">
        <f t="shared" si="4"/>
        <v>14</v>
      </c>
      <c r="H137" s="355" t="str">
        <f t="shared" si="5"/>
        <v xml:space="preserve"> What is the shelf life of these products? (eg., 1 year, 5 years, 10 years, other) </v>
      </c>
      <c r="I137" s="358" t="s">
        <v>2544</v>
      </c>
    </row>
    <row r="138" spans="2:9" ht="25.5">
      <c r="B138" s="353">
        <v>8</v>
      </c>
      <c r="C138" s="354" t="s">
        <v>312</v>
      </c>
      <c r="D138" s="354" t="s">
        <v>2492</v>
      </c>
      <c r="E138" s="355" t="s">
        <v>2415</v>
      </c>
      <c r="F138" s="356" t="s">
        <v>2416</v>
      </c>
      <c r="G138" s="357">
        <f t="shared" si="4"/>
        <v>15</v>
      </c>
      <c r="H138" s="355" t="str">
        <f t="shared" si="5"/>
        <v xml:space="preserve"> How often are new aerosol duster products introduced to the market?</v>
      </c>
      <c r="I138" s="358" t="s">
        <v>2545</v>
      </c>
    </row>
    <row r="139" spans="2:9" ht="38.25">
      <c r="B139" s="353">
        <v>8</v>
      </c>
      <c r="C139" s="354" t="s">
        <v>312</v>
      </c>
      <c r="D139" s="354" t="s">
        <v>2492</v>
      </c>
      <c r="E139" s="355" t="s">
        <v>2453</v>
      </c>
      <c r="F139" s="356" t="s">
        <v>2454</v>
      </c>
      <c r="G139" s="357">
        <f t="shared" si="4"/>
        <v>16</v>
      </c>
      <c r="H139" s="355" t="str">
        <f t="shared" si="5"/>
        <v xml:space="preserve"> How quickly does a household consumer typically use up an aerosol duster product after purchase? (first use, weeks, months, other) Why? How is this different from commercial users? </v>
      </c>
      <c r="I139" s="358" t="s">
        <v>2546</v>
      </c>
    </row>
    <row r="140" spans="2:9" ht="51">
      <c r="B140" s="353">
        <v>8</v>
      </c>
      <c r="C140" s="354" t="s">
        <v>312</v>
      </c>
      <c r="D140" s="354" t="s">
        <v>2492</v>
      </c>
      <c r="E140" s="355" t="s">
        <v>2370</v>
      </c>
      <c r="F140" s="356" t="s">
        <v>2371</v>
      </c>
      <c r="G140" s="357">
        <f t="shared" si="4"/>
        <v>17</v>
      </c>
      <c r="H140" s="355" t="str">
        <f t="shared" si="5"/>
        <v xml:space="preserve"> In your estimation, what are the most commonly used propellants in household consumer Aerosol Duster products? (eg., DFE also called HFC-152a, HFC-134a, HFO-1234ze, other) What is the relative share of each product by attribute? (Total should sum to 100 percent.)</v>
      </c>
      <c r="I140" s="358" t="s">
        <v>2547</v>
      </c>
    </row>
    <row r="141" spans="2:9" ht="51">
      <c r="B141" s="353">
        <v>8</v>
      </c>
      <c r="C141" s="354" t="s">
        <v>312</v>
      </c>
      <c r="D141" s="354" t="s">
        <v>2492</v>
      </c>
      <c r="E141" s="355" t="s">
        <v>2373</v>
      </c>
      <c r="F141" s="356" t="s">
        <v>2374</v>
      </c>
      <c r="G141" s="357">
        <f t="shared" si="4"/>
        <v>18</v>
      </c>
      <c r="H141" s="355" t="str">
        <f t="shared" si="5"/>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141" s="358" t="s">
        <v>2548</v>
      </c>
    </row>
    <row r="142" spans="2:9" ht="25.5">
      <c r="B142" s="353">
        <v>8</v>
      </c>
      <c r="C142" s="354" t="s">
        <v>312</v>
      </c>
      <c r="D142" s="354" t="s">
        <v>2492</v>
      </c>
      <c r="E142" s="355" t="s">
        <v>2420</v>
      </c>
      <c r="F142" s="356" t="s">
        <v>2421</v>
      </c>
      <c r="G142" s="357">
        <f t="shared" si="4"/>
        <v>19</v>
      </c>
      <c r="H142" s="355" t="str">
        <f t="shared" si="5"/>
        <v xml:space="preserve"> Are there any noteworthy innovations emerging that will promote consumer safety and/or prevent abuse?</v>
      </c>
      <c r="I142" s="358" t="s">
        <v>2549</v>
      </c>
    </row>
    <row r="143" spans="2:9" ht="76.5">
      <c r="B143" s="353">
        <v>8</v>
      </c>
      <c r="C143" s="354" t="s">
        <v>312</v>
      </c>
      <c r="D143" s="354" t="s">
        <v>2492</v>
      </c>
      <c r="E143" s="355" t="s">
        <v>2459</v>
      </c>
      <c r="F143" s="356" t="s">
        <v>2460</v>
      </c>
      <c r="G143" s="357">
        <f t="shared" si="4"/>
        <v>20</v>
      </c>
      <c r="H143" s="355" t="str">
        <f t="shared" si="5"/>
        <v xml:space="preserve"> How do you think consumers perceive anti-abuse features and initiatives in Aerosol Dusters? (bitterants, warning statements, icons, trigger locks, age restrictions for purchase, others) </v>
      </c>
      <c r="I143" s="358" t="s">
        <v>2550</v>
      </c>
    </row>
    <row r="144" spans="2:9" ht="51">
      <c r="B144" s="353">
        <v>8</v>
      </c>
      <c r="C144" s="354" t="s">
        <v>312</v>
      </c>
      <c r="D144" s="354" t="s">
        <v>2492</v>
      </c>
      <c r="E144" s="355" t="s">
        <v>2376</v>
      </c>
      <c r="F144" s="356" t="s">
        <v>2377</v>
      </c>
      <c r="G144" s="357">
        <f t="shared" si="4"/>
        <v>21</v>
      </c>
      <c r="H144" s="355" t="str">
        <f t="shared" si="5"/>
        <v xml:space="preserve"> What is the size (value/volume) of the total Aerosol Duster market in the US today? Which products do you include in that estimate (eg., disposable – electronic duster, non-flammable – special applications duster, eco – environmental duster, refillable – multiuse cannisters, others)? </v>
      </c>
      <c r="I144" s="358" t="s">
        <v>2551</v>
      </c>
    </row>
    <row r="145" spans="2:9" ht="25.5">
      <c r="B145" s="353">
        <v>8</v>
      </c>
      <c r="C145" s="354" t="s">
        <v>312</v>
      </c>
      <c r="D145" s="354" t="s">
        <v>2492</v>
      </c>
      <c r="E145" s="355" t="s">
        <v>2423</v>
      </c>
      <c r="F145" s="356" t="s">
        <v>2424</v>
      </c>
      <c r="G145" s="357">
        <f t="shared" si="4"/>
        <v>22</v>
      </c>
      <c r="H145" s="355" t="str">
        <f t="shared" si="5"/>
        <v xml:space="preserve"> What do you think is the size (value/volume) of the Aerosol Duster market sold to household consumers in the US? [CPSC estimate: $160M/20M units]</v>
      </c>
      <c r="I145" s="358" t="s">
        <v>2552</v>
      </c>
    </row>
    <row r="146" spans="2:9" ht="51">
      <c r="B146" s="353">
        <v>8</v>
      </c>
      <c r="C146" s="354" t="s">
        <v>312</v>
      </c>
      <c r="D146" s="354" t="s">
        <v>2492</v>
      </c>
      <c r="E146" s="355" t="s">
        <v>2379</v>
      </c>
      <c r="F146" s="356" t="s">
        <v>2380</v>
      </c>
      <c r="G146" s="357">
        <f t="shared" si="4"/>
        <v>24</v>
      </c>
      <c r="H146" s="355" t="str">
        <f t="shared" si="5"/>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146" s="358" t="s">
        <v>2553</v>
      </c>
    </row>
    <row r="147" spans="2:9" ht="38.25">
      <c r="B147" s="353">
        <v>9</v>
      </c>
      <c r="C147" s="354" t="s">
        <v>2350</v>
      </c>
      <c r="D147" s="354" t="s">
        <v>2393</v>
      </c>
      <c r="E147" s="355" t="s">
        <v>2352</v>
      </c>
      <c r="F147" s="356" t="s">
        <v>2353</v>
      </c>
      <c r="G147" s="357">
        <f t="shared" si="4"/>
        <v>1</v>
      </c>
      <c r="H147" s="355" t="str">
        <f t="shared" si="5"/>
        <v xml:space="preserve"> Please describe your background and role(s) as it relates to the sourcing/ distribution/ sale/promotion of Aerosol Duster products in the US? (e.g., current job title, years in role, years in related roles/activities)</v>
      </c>
      <c r="I147" s="358" t="s">
        <v>2554</v>
      </c>
    </row>
    <row r="148" spans="2:9" ht="51">
      <c r="B148" s="353">
        <v>9</v>
      </c>
      <c r="C148" s="354" t="s">
        <v>2350</v>
      </c>
      <c r="D148" s="354" t="s">
        <v>2393</v>
      </c>
      <c r="E148" s="355" t="s">
        <v>2355</v>
      </c>
      <c r="F148" s="356" t="s">
        <v>2356</v>
      </c>
      <c r="G148" s="357">
        <f t="shared" si="4"/>
        <v>2</v>
      </c>
      <c r="H148" s="355" t="str">
        <f t="shared" si="5"/>
        <v xml:space="preserve">  How big is your company (e.g., no. employees, annual sales, geographic coverage)? What portion of your company’s activities would you say are based on Aerosol Duster Products? (e.g., main activity, small percent of overall revenue, growth area- seek percentages of total company if possible)</v>
      </c>
      <c r="I148" s="358" t="s">
        <v>2555</v>
      </c>
    </row>
    <row r="149" spans="2:9" ht="38.25">
      <c r="B149" s="353">
        <v>9</v>
      </c>
      <c r="C149" s="354" t="s">
        <v>2350</v>
      </c>
      <c r="D149" s="354" t="s">
        <v>2393</v>
      </c>
      <c r="E149" s="355" t="s">
        <v>2358</v>
      </c>
      <c r="F149" s="356" t="s">
        <v>2359</v>
      </c>
      <c r="G149" s="357">
        <f t="shared" si="4"/>
        <v>3</v>
      </c>
      <c r="H149" s="355" t="str">
        <f t="shared" si="5"/>
        <v xml:space="preserve"> We’ve read that the Household &amp; Commercial Products Asso (HCPA) estimates that 3.75 billion aerosol cans were filled in the U.S. in 2020. Does your company fill aerosol products of any of the following types:</v>
      </c>
      <c r="I149" s="358" t="s">
        <v>2556</v>
      </c>
    </row>
    <row r="150" spans="2:9" ht="102">
      <c r="B150" s="353">
        <v>9</v>
      </c>
      <c r="C150" s="354" t="s">
        <v>2350</v>
      </c>
      <c r="D150" s="354" t="s">
        <v>2393</v>
      </c>
      <c r="E150" s="355" t="s">
        <v>2387</v>
      </c>
      <c r="F150" s="356" t="s">
        <v>2388</v>
      </c>
      <c r="G150" s="357">
        <f t="shared" si="4"/>
        <v>4</v>
      </c>
      <c r="H150" s="355" t="str">
        <f t="shared" si="5"/>
        <v xml:space="preserve"> In the past ten to fifteen years (to 2006) what have you seen as the key trends that have impacted the Aerosol Duster market in the US? Eg., what are some of the things that have impacted the U.S. Aerosol Duster market the most?</v>
      </c>
      <c r="I150" s="358" t="s">
        <v>2557</v>
      </c>
    </row>
    <row r="151" spans="2:9" ht="76.5">
      <c r="B151" s="353">
        <v>9</v>
      </c>
      <c r="C151" s="354" t="s">
        <v>2350</v>
      </c>
      <c r="D151" s="354" t="s">
        <v>2393</v>
      </c>
      <c r="E151" s="355" t="s">
        <v>2361</v>
      </c>
      <c r="F151" s="356" t="s">
        <v>2362</v>
      </c>
      <c r="G151" s="357">
        <f t="shared" si="4"/>
        <v>5</v>
      </c>
      <c r="H151" s="355" t="str">
        <f t="shared" si="5"/>
        <v xml:space="preserve">  Is the market for Aerosol Duster products clearly segmented into commercial use and products for household consumer use? If so, approximately what proportion of the market is designated for commercial use only? (If the respondent cannot approximate what proportion of this market is for commercial use only, then ask them to explain why it is difficult to distinguish between consumer use and commercial use?)</v>
      </c>
      <c r="I151" s="358" t="s">
        <v>2558</v>
      </c>
    </row>
    <row r="152" spans="2:9" ht="165.75">
      <c r="B152" s="353">
        <v>9</v>
      </c>
      <c r="C152" s="354" t="s">
        <v>2350</v>
      </c>
      <c r="D152" s="354" t="s">
        <v>2393</v>
      </c>
      <c r="E152" s="355" t="s">
        <v>2399</v>
      </c>
      <c r="F152" s="356" t="s">
        <v>2400</v>
      </c>
      <c r="G152" s="357">
        <f t="shared" si="4"/>
        <v>6</v>
      </c>
      <c r="H152" s="355" t="str">
        <f t="shared" si="5"/>
        <v xml:space="preserve"> Approximately how many U.S. households do you believe use aerosol duster products (or what percentage of U.S. households)? How has household use changed over the past 10 to 15 years (increased, decreased, stayed the same)? When did consumer aerosol duster use change? Why?</v>
      </c>
      <c r="I152" s="358" t="s">
        <v>2559</v>
      </c>
    </row>
    <row r="153" spans="2:9" ht="51">
      <c r="B153" s="353">
        <v>9</v>
      </c>
      <c r="C153" s="354" t="s">
        <v>2350</v>
      </c>
      <c r="D153" s="354" t="s">
        <v>2393</v>
      </c>
      <c r="E153" s="355" t="s">
        <v>2364</v>
      </c>
      <c r="F153" s="356" t="s">
        <v>2365</v>
      </c>
      <c r="G153" s="357">
        <f t="shared" si="4"/>
        <v>7</v>
      </c>
      <c r="H153" s="355" t="str">
        <f t="shared" si="5"/>
        <v xml:space="preserve"> Where do consumer households typically obtain their Aerosol Duster products today? (eg., distribution channels including retail in-store, retail online, , direct from manufacturers, other) What is the relative share of each distribution channel, ie., total should sum to 100%? Is this different distribution for commercial users? </v>
      </c>
      <c r="I153" s="358" t="s">
        <v>2560</v>
      </c>
    </row>
    <row r="154" spans="2:9" ht="127.5">
      <c r="B154" s="353">
        <v>9</v>
      </c>
      <c r="C154" s="354" t="s">
        <v>2350</v>
      </c>
      <c r="D154" s="354" t="s">
        <v>2393</v>
      </c>
      <c r="E154" s="355" t="s">
        <v>2367</v>
      </c>
      <c r="F154" s="356" t="s">
        <v>2368</v>
      </c>
      <c r="G154" s="357">
        <f t="shared" si="4"/>
        <v>8</v>
      </c>
      <c r="H154" s="355" t="str">
        <f t="shared" si="5"/>
        <v xml:space="preserve"> Which retailers are the most prominent suppliers of Aerosol Dusters to consumer households from your point of view? (eg., Amazon, Grainger, Newegg, Walmart, Best Buy, etc.) Why? What would you say is the typical retail markup (margin) on Aerosol Dusters? </v>
      </c>
      <c r="I154" s="358" t="s">
        <v>2561</v>
      </c>
    </row>
    <row r="155" spans="2:9" ht="25.5">
      <c r="B155" s="353">
        <v>9</v>
      </c>
      <c r="C155" s="354" t="s">
        <v>2350</v>
      </c>
      <c r="D155" s="354" t="s">
        <v>2393</v>
      </c>
      <c r="E155" s="355" t="s">
        <v>2444</v>
      </c>
      <c r="F155" s="356" t="s">
        <v>2445</v>
      </c>
      <c r="G155" s="357">
        <f t="shared" si="4"/>
        <v>9</v>
      </c>
      <c r="H155" s="355" t="str">
        <f t="shared" si="5"/>
        <v xml:space="preserve">  Approximately how often does a household consumer typically/on average purchase Aerosol Duster products? Is this different for commercial users? </v>
      </c>
      <c r="I155" s="358" t="s">
        <v>2562</v>
      </c>
    </row>
    <row r="156" spans="2:9" ht="38.25">
      <c r="B156" s="353">
        <v>9</v>
      </c>
      <c r="C156" s="354" t="s">
        <v>2350</v>
      </c>
      <c r="D156" s="354" t="s">
        <v>2393</v>
      </c>
      <c r="E156" s="355" t="s">
        <v>2403</v>
      </c>
      <c r="F156" s="356" t="s">
        <v>2404</v>
      </c>
      <c r="G156" s="357">
        <f t="shared" si="4"/>
        <v>10</v>
      </c>
      <c r="H156" s="355" t="str">
        <f t="shared" si="5"/>
        <v xml:space="preserve"> How has household consumer sourcing of these products changed over the past 10 to 15 years? (eg., purchase frequency, online sales, retailers) Why?</v>
      </c>
      <c r="I156" s="358" t="s">
        <v>2563</v>
      </c>
    </row>
    <row r="157" spans="2:9" ht="51">
      <c r="B157" s="353">
        <v>9</v>
      </c>
      <c r="C157" s="354" t="s">
        <v>2350</v>
      </c>
      <c r="D157" s="354" t="s">
        <v>2393</v>
      </c>
      <c r="E157" s="355" t="s">
        <v>2406</v>
      </c>
      <c r="F157" s="356" t="s">
        <v>2407</v>
      </c>
      <c r="G157" s="357">
        <f t="shared" si="4"/>
        <v>11</v>
      </c>
      <c r="H157" s="355" t="str">
        <f t="shared" si="5"/>
        <v xml:space="preserve"> What impact do you see/anticipate from electronic duster alternatives to Aerosol Dusters? (eg., battery and corded blowers, vacs) What is your view of the suitability of these products to meet consumer use? Why?</v>
      </c>
      <c r="I157" s="358" t="s">
        <v>2564</v>
      </c>
    </row>
    <row r="158" spans="2:9" ht="76.5">
      <c r="B158" s="353">
        <v>9</v>
      </c>
      <c r="C158" s="354" t="s">
        <v>2350</v>
      </c>
      <c r="D158" s="354" t="s">
        <v>2393</v>
      </c>
      <c r="E158" s="355" t="s">
        <v>2447</v>
      </c>
      <c r="F158" s="356" t="s">
        <v>2448</v>
      </c>
      <c r="G158" s="357">
        <f t="shared" si="4"/>
        <v>12</v>
      </c>
      <c r="H158" s="355" t="str">
        <f t="shared" si="5"/>
        <v xml:space="preserve"> How has inflation impacted pricing and household demand for Aerosol Duster products?</v>
      </c>
      <c r="I158" s="358" t="s">
        <v>2565</v>
      </c>
    </row>
    <row r="159" spans="2:9" ht="51">
      <c r="B159" s="353">
        <v>9</v>
      </c>
      <c r="C159" s="354" t="s">
        <v>2350</v>
      </c>
      <c r="D159" s="354" t="s">
        <v>2393</v>
      </c>
      <c r="E159" s="355" t="s">
        <v>2409</v>
      </c>
      <c r="F159" s="356" t="s">
        <v>2410</v>
      </c>
      <c r="G159" s="357">
        <f t="shared" si="4"/>
        <v>13</v>
      </c>
      <c r="H159" s="355" t="str">
        <f t="shared" si="5"/>
        <v xml:space="preserve"> Have Aerosol Duster products and features changed over the past 10 to 15 years, or, have they stayed relatively the same? If yes, how have features changed? (List the changes made to Aerosol Duster products and features made over the past 10 to 15 years, if any.) </v>
      </c>
      <c r="I159" s="358" t="s">
        <v>2566</v>
      </c>
    </row>
    <row r="160" spans="2:9" ht="25.5">
      <c r="B160" s="353">
        <v>9</v>
      </c>
      <c r="C160" s="354" t="s">
        <v>2350</v>
      </c>
      <c r="D160" s="354" t="s">
        <v>2393</v>
      </c>
      <c r="E160" s="355" t="s">
        <v>2412</v>
      </c>
      <c r="F160" s="356" t="s">
        <v>2413</v>
      </c>
      <c r="G160" s="357">
        <f t="shared" si="4"/>
        <v>14</v>
      </c>
      <c r="H160" s="355" t="str">
        <f t="shared" si="5"/>
        <v xml:space="preserve"> What is the shelf life of these products? (eg., 1 year, 5 years, 10 years, other) </v>
      </c>
      <c r="I160" s="358" t="s">
        <v>2638</v>
      </c>
    </row>
    <row r="161" spans="2:9">
      <c r="B161" s="353">
        <v>9</v>
      </c>
      <c r="C161" s="354" t="s">
        <v>2350</v>
      </c>
      <c r="D161" s="354" t="s">
        <v>2393</v>
      </c>
      <c r="E161" s="355" t="s">
        <v>2415</v>
      </c>
      <c r="F161" s="356" t="s">
        <v>2416</v>
      </c>
      <c r="G161" s="357">
        <f t="shared" si="4"/>
        <v>15</v>
      </c>
      <c r="H161" s="355" t="str">
        <f t="shared" si="5"/>
        <v xml:space="preserve"> How often are new aerosol duster products introduced to the market?</v>
      </c>
      <c r="I161" s="358" t="s">
        <v>2567</v>
      </c>
    </row>
    <row r="162" spans="2:9" ht="165.75">
      <c r="B162" s="353">
        <v>9</v>
      </c>
      <c r="C162" s="354" t="s">
        <v>2350</v>
      </c>
      <c r="D162" s="354" t="s">
        <v>2393</v>
      </c>
      <c r="E162" s="355" t="s">
        <v>2453</v>
      </c>
      <c r="F162" s="356" t="s">
        <v>2454</v>
      </c>
      <c r="G162" s="357">
        <f t="shared" si="4"/>
        <v>16</v>
      </c>
      <c r="H162" s="355" t="str">
        <f t="shared" si="5"/>
        <v xml:space="preserve"> How quickly does a household consumer typically use up an aerosol duster product after purchase? (first use, weeks, months, other) Why? How is this different from commercial users? </v>
      </c>
      <c r="I162" s="358" t="s">
        <v>2568</v>
      </c>
    </row>
    <row r="163" spans="2:9" ht="63.75">
      <c r="B163" s="353">
        <v>9</v>
      </c>
      <c r="C163" s="354" t="s">
        <v>2350</v>
      </c>
      <c r="D163" s="354" t="s">
        <v>2393</v>
      </c>
      <c r="E163" s="355" t="s">
        <v>2370</v>
      </c>
      <c r="F163" s="356" t="s">
        <v>2371</v>
      </c>
      <c r="G163" s="357">
        <f t="shared" si="4"/>
        <v>17</v>
      </c>
      <c r="H163" s="355" t="str">
        <f t="shared" si="5"/>
        <v xml:space="preserve"> In your estimation, what are the most commonly used propellants in household consumer Aerosol Duster products? (eg., DFE also called HFC-152a, HFC-134a, HFO-1234ze, other) What is the relative share of each product by attribute? (Total should sum to 100 percent.)</v>
      </c>
      <c r="I163" s="358" t="s">
        <v>2569</v>
      </c>
    </row>
    <row r="164" spans="2:9" ht="51">
      <c r="B164" s="353">
        <v>9</v>
      </c>
      <c r="C164" s="354" t="s">
        <v>2350</v>
      </c>
      <c r="D164" s="354" t="s">
        <v>2393</v>
      </c>
      <c r="E164" s="355" t="s">
        <v>2373</v>
      </c>
      <c r="F164" s="356" t="s">
        <v>2374</v>
      </c>
      <c r="G164" s="357">
        <f t="shared" si="4"/>
        <v>18</v>
      </c>
      <c r="H164" s="355" t="str">
        <f t="shared" si="5"/>
        <v xml:space="preserve"> Are you aware of any standards used by the industry today to guide the development and placement of warnings against inhalation risks and potential abuse of Aerosol Dusters? What is the source of these standards? Are they specific to Aerosol Dusters or are they adapted from other aerosol product categories?</v>
      </c>
      <c r="I164" s="358" t="s">
        <v>2570</v>
      </c>
    </row>
    <row r="165" spans="2:9" ht="51">
      <c r="B165" s="353">
        <v>9</v>
      </c>
      <c r="C165" s="354" t="s">
        <v>2350</v>
      </c>
      <c r="D165" s="354" t="s">
        <v>2393</v>
      </c>
      <c r="E165" s="355" t="s">
        <v>2420</v>
      </c>
      <c r="F165" s="356" t="s">
        <v>2421</v>
      </c>
      <c r="G165" s="357">
        <f t="shared" si="4"/>
        <v>19</v>
      </c>
      <c r="H165" s="355" t="str">
        <f t="shared" si="5"/>
        <v xml:space="preserve"> Are there any noteworthy innovations emerging that will promote consumer safety and/or prevent abuse?</v>
      </c>
      <c r="I165" s="358" t="s">
        <v>2571</v>
      </c>
    </row>
    <row r="166" spans="2:9" ht="38.25">
      <c r="B166" s="353">
        <v>9</v>
      </c>
      <c r="C166" s="354" t="s">
        <v>2350</v>
      </c>
      <c r="D166" s="354" t="s">
        <v>2393</v>
      </c>
      <c r="E166" s="355" t="s">
        <v>2459</v>
      </c>
      <c r="F166" s="356" t="s">
        <v>2460</v>
      </c>
      <c r="G166" s="357">
        <f t="shared" si="4"/>
        <v>20</v>
      </c>
      <c r="H166" s="355" t="str">
        <f t="shared" si="5"/>
        <v xml:space="preserve"> How do you think consumers perceive anti-abuse features and initiatives in Aerosol Dusters? (bitterants, warning statements, icons, trigger locks, age restrictions for purchase, others) </v>
      </c>
      <c r="I166" s="358" t="s">
        <v>2572</v>
      </c>
    </row>
    <row r="167" spans="2:9" ht="51">
      <c r="B167" s="353">
        <v>9</v>
      </c>
      <c r="C167" s="354" t="s">
        <v>2350</v>
      </c>
      <c r="D167" s="354" t="s">
        <v>2393</v>
      </c>
      <c r="E167" s="355" t="s">
        <v>2376</v>
      </c>
      <c r="F167" s="356" t="s">
        <v>2377</v>
      </c>
      <c r="G167" s="357">
        <f t="shared" si="4"/>
        <v>21</v>
      </c>
      <c r="H167" s="355" t="str">
        <f t="shared" si="5"/>
        <v xml:space="preserve"> What is the size (value/volume) of the total Aerosol Duster market in the US today? Which products do you include in that estimate (eg., disposable – electronic duster, non-flammable – special applications duster, eco – environmental duster, refillable – multiuse cannisters, others)? </v>
      </c>
      <c r="I167" s="358" t="s">
        <v>2573</v>
      </c>
    </row>
    <row r="168" spans="2:9" ht="25.5">
      <c r="B168" s="353">
        <v>9</v>
      </c>
      <c r="C168" s="354" t="s">
        <v>2350</v>
      </c>
      <c r="D168" s="354" t="s">
        <v>2393</v>
      </c>
      <c r="E168" s="355" t="s">
        <v>2423</v>
      </c>
      <c r="F168" s="356" t="s">
        <v>2424</v>
      </c>
      <c r="G168" s="357">
        <f t="shared" si="4"/>
        <v>22</v>
      </c>
      <c r="H168" s="355" t="str">
        <f t="shared" si="5"/>
        <v xml:space="preserve"> What do you think is the size (value/volume) of the Aerosol Duster market sold to household consumers in the US? [CPSC estimate: $160M/20M units]</v>
      </c>
      <c r="I168" s="358" t="s">
        <v>2574</v>
      </c>
    </row>
    <row r="169" spans="2:9" ht="51">
      <c r="B169" s="353">
        <v>9</v>
      </c>
      <c r="C169" s="354" t="s">
        <v>2350</v>
      </c>
      <c r="D169" s="354" t="s">
        <v>2393</v>
      </c>
      <c r="E169" s="355" t="s">
        <v>2426</v>
      </c>
      <c r="F169" s="356" t="s">
        <v>2427</v>
      </c>
      <c r="G169" s="357">
        <f t="shared" si="4"/>
        <v>23</v>
      </c>
      <c r="H169" s="355" t="str">
        <f t="shared" si="5"/>
        <v xml:space="preserve"> How has the market size changed over the past 10 and 15 years, respectively? (% growth in value/volume)? How has growth changed over the past five years? (% growth YOY)?</v>
      </c>
      <c r="I169" s="358" t="s">
        <v>2575</v>
      </c>
    </row>
    <row r="170" spans="2:9" ht="191.25">
      <c r="B170" s="353">
        <v>9</v>
      </c>
      <c r="C170" s="354" t="s">
        <v>2350</v>
      </c>
      <c r="D170" s="354" t="s">
        <v>2393</v>
      </c>
      <c r="E170" s="355" t="s">
        <v>2379</v>
      </c>
      <c r="F170" s="356" t="s">
        <v>2380</v>
      </c>
      <c r="G170" s="357">
        <f t="shared" si="4"/>
        <v>24</v>
      </c>
      <c r="H170" s="355" t="str">
        <f t="shared" si="5"/>
        <v xml:space="preserve"> Who would you say are the leading manufacturers in the Aerosol Duster market? (eg., Falcon, Innovera, Maxell, Norazza, Max Professional, ITW, CRC, others.) What is their share of the total market (% value/volume)? Their share of the the household consumer market (% value/ volume)?</v>
      </c>
      <c r="I170" s="358" t="s">
        <v>2576</v>
      </c>
    </row>
    <row r="171" spans="2:9" ht="114.75">
      <c r="B171" s="353">
        <v>9</v>
      </c>
      <c r="C171" s="354" t="s">
        <v>2350</v>
      </c>
      <c r="D171" s="354" t="s">
        <v>2393</v>
      </c>
      <c r="E171" s="355" t="s">
        <v>2382</v>
      </c>
      <c r="F171" s="356" t="s">
        <v>2383</v>
      </c>
      <c r="G171" s="357">
        <f t="shared" si="4"/>
        <v>25</v>
      </c>
      <c r="H171" s="355" t="str">
        <f t="shared" si="5"/>
        <v xml:space="preserve">  What private label products are most prominent (eg., Office Depot, Staples, Walmart-Surfs Onn (P/L), Best Buy-Insignia (P/L)) What is their % share of the household consumer market? </v>
      </c>
      <c r="I171" s="358" t="s">
        <v>2577</v>
      </c>
    </row>
    <row r="172" spans="2:9" ht="38.25">
      <c r="B172" s="353">
        <v>9</v>
      </c>
      <c r="C172" s="354" t="s">
        <v>2350</v>
      </c>
      <c r="D172" s="354" t="s">
        <v>2393</v>
      </c>
      <c r="E172" s="355" t="s">
        <v>2430</v>
      </c>
      <c r="F172" s="356" t="s">
        <v>2431</v>
      </c>
      <c r="G172" s="357">
        <f t="shared" si="4"/>
        <v>26</v>
      </c>
      <c r="H172" s="355" t="str">
        <f t="shared" si="5"/>
        <v xml:space="preserve"> We’ve seen some products described as “Air” or “Canned Air” in advertising materials or online product descriptions. Why (competitive advantage)? What is the market share (%value/volume) of these products? </v>
      </c>
      <c r="I172" s="358" t="s">
        <v>2578</v>
      </c>
    </row>
    <row r="173" spans="2:9" ht="102">
      <c r="B173" s="353">
        <v>9</v>
      </c>
      <c r="C173" s="354" t="s">
        <v>2350</v>
      </c>
      <c r="D173" s="354" t="s">
        <v>2393</v>
      </c>
      <c r="E173" s="355" t="s">
        <v>2467</v>
      </c>
      <c r="F173" s="356" t="s">
        <v>2468</v>
      </c>
      <c r="G173" s="357">
        <f t="shared" si="4"/>
        <v>27</v>
      </c>
      <c r="H173" s="355" t="str">
        <f t="shared" si="5"/>
        <v xml:space="preserve">  What is the share of products (% value/volume) labelled as “Air” or “Canned Air” on the product packaging itself? Why?</v>
      </c>
      <c r="I173" s="358" t="s">
        <v>2579</v>
      </c>
    </row>
    <row r="174" spans="2:9" ht="38.25">
      <c r="B174" s="353">
        <v>9</v>
      </c>
      <c r="C174" s="354" t="s">
        <v>2350</v>
      </c>
      <c r="D174" s="354" t="s">
        <v>2393</v>
      </c>
      <c r="E174" s="355" t="s">
        <v>2433</v>
      </c>
      <c r="F174" s="356" t="s">
        <v>2434</v>
      </c>
      <c r="G174" s="357">
        <f t="shared" si="4"/>
        <v>28</v>
      </c>
      <c r="H174" s="355" t="str">
        <f t="shared" si="5"/>
        <v xml:space="preserve"> What additional matters do you think we should consider in regard to the Aerosol Duster market, especially as it applies to consumer household use? </v>
      </c>
      <c r="I174" s="358" t="s">
        <v>2580</v>
      </c>
    </row>
    <row r="175" spans="2:9" ht="102">
      <c r="B175" s="353">
        <v>9</v>
      </c>
      <c r="C175" s="354" t="s">
        <v>2350</v>
      </c>
      <c r="D175" s="354" t="s">
        <v>2393</v>
      </c>
      <c r="E175" s="355" t="s">
        <v>2581</v>
      </c>
      <c r="F175" s="356" t="s">
        <v>2582</v>
      </c>
      <c r="G175" s="357">
        <f t="shared" si="4"/>
        <v>29</v>
      </c>
      <c r="H175" s="355" t="str">
        <f t="shared" si="5"/>
        <v xml:space="preserve"> What type of chemical is typically used to create the bitterant in aerosol duster products? </v>
      </c>
      <c r="I175" s="358" t="s">
        <v>2583</v>
      </c>
    </row>
    <row r="176" spans="2:9">
      <c r="B176" s="353"/>
      <c r="C176" s="354"/>
      <c r="D176" s="354"/>
      <c r="E176" s="359"/>
      <c r="F176" s="360"/>
      <c r="G176" s="361"/>
      <c r="H176" s="359"/>
      <c r="I176" s="358"/>
    </row>
    <row r="177" spans="2:9">
      <c r="B177" s="353"/>
      <c r="C177" s="354"/>
      <c r="D177" s="354"/>
      <c r="E177" s="359"/>
      <c r="F177" s="360"/>
      <c r="G177" s="361"/>
      <c r="H177" s="359"/>
      <c r="I177" s="358"/>
    </row>
    <row r="178" spans="2:9">
      <c r="B178" s="353"/>
      <c r="C178" s="354"/>
      <c r="D178" s="354"/>
      <c r="E178" s="359"/>
      <c r="F178" s="360"/>
      <c r="G178" s="361"/>
      <c r="H178" s="359"/>
      <c r="I178" s="358"/>
    </row>
    <row r="179" spans="2:9">
      <c r="B179" s="353"/>
      <c r="C179" s="354"/>
      <c r="D179" s="354"/>
      <c r="E179" s="359"/>
      <c r="F179" s="360"/>
      <c r="G179" s="361"/>
      <c r="H179" s="359"/>
      <c r="I179" s="358"/>
    </row>
    <row r="180" spans="2:9">
      <c r="B180" s="353"/>
      <c r="C180" s="354"/>
      <c r="D180" s="354"/>
      <c r="E180" s="359"/>
      <c r="F180" s="360"/>
      <c r="G180" s="361"/>
      <c r="H180" s="359"/>
      <c r="I180" s="358"/>
    </row>
    <row r="181" spans="2:9">
      <c r="B181" s="353"/>
      <c r="C181" s="354"/>
      <c r="D181" s="354"/>
      <c r="E181" s="359"/>
      <c r="F181" s="360"/>
      <c r="G181" s="361"/>
      <c r="H181" s="359"/>
      <c r="I181" s="358"/>
    </row>
    <row r="182" spans="2:9">
      <c r="B182" s="353"/>
      <c r="C182" s="354"/>
      <c r="D182" s="354"/>
      <c r="E182" s="359"/>
      <c r="F182" s="360"/>
      <c r="G182" s="361"/>
      <c r="H182" s="359"/>
      <c r="I182" s="358"/>
    </row>
    <row r="183" spans="2:9">
      <c r="B183" s="353"/>
      <c r="C183" s="354"/>
      <c r="D183" s="354"/>
      <c r="E183" s="359"/>
      <c r="F183" s="360"/>
      <c r="G183" s="361"/>
      <c r="H183" s="359"/>
      <c r="I183" s="358"/>
    </row>
    <row r="184" spans="2:9">
      <c r="B184" s="353"/>
      <c r="C184" s="354"/>
      <c r="D184" s="354"/>
      <c r="E184" s="359"/>
      <c r="F184" s="360"/>
      <c r="G184" s="361"/>
      <c r="H184" s="359"/>
      <c r="I184" s="358"/>
    </row>
    <row r="185" spans="2:9">
      <c r="B185" s="353"/>
      <c r="C185" s="354"/>
      <c r="D185" s="354"/>
      <c r="E185" s="359"/>
      <c r="F185" s="360"/>
      <c r="G185" s="361"/>
      <c r="H185" s="359"/>
      <c r="I185" s="358"/>
    </row>
    <row r="186" spans="2:9">
      <c r="B186" s="353"/>
      <c r="C186" s="354"/>
      <c r="D186" s="354"/>
      <c r="E186" s="359"/>
      <c r="F186" s="360"/>
      <c r="G186" s="361"/>
      <c r="H186" s="359"/>
      <c r="I186" s="358"/>
    </row>
    <row r="187" spans="2:9">
      <c r="B187" s="353"/>
      <c r="C187" s="354"/>
      <c r="D187" s="354"/>
      <c r="E187" s="359"/>
      <c r="F187" s="360"/>
      <c r="G187" s="361"/>
      <c r="H187" s="359"/>
      <c r="I187" s="358"/>
    </row>
    <row r="188" spans="2:9">
      <c r="B188" s="353"/>
      <c r="C188" s="354"/>
      <c r="D188" s="354"/>
      <c r="E188" s="359"/>
      <c r="F188" s="360"/>
      <c r="G188" s="361"/>
      <c r="H188" s="359"/>
      <c r="I188" s="358"/>
    </row>
    <row r="189" spans="2:9">
      <c r="B189" s="353"/>
      <c r="C189" s="354"/>
      <c r="D189" s="354"/>
      <c r="E189" s="359"/>
      <c r="F189" s="360"/>
      <c r="G189" s="361"/>
      <c r="H189" s="359"/>
      <c r="I189" s="358"/>
    </row>
    <row r="190" spans="2:9">
      <c r="B190" s="353"/>
      <c r="C190" s="354"/>
      <c r="D190" s="354"/>
      <c r="E190" s="359"/>
      <c r="F190" s="360"/>
      <c r="G190" s="361"/>
      <c r="H190" s="359"/>
      <c r="I190" s="358"/>
    </row>
    <row r="191" spans="2:9">
      <c r="B191" s="353"/>
      <c r="C191" s="354"/>
      <c r="D191" s="354"/>
      <c r="E191" s="359"/>
      <c r="F191" s="360"/>
      <c r="G191" s="361"/>
      <c r="H191" s="359"/>
      <c r="I191" s="358"/>
    </row>
    <row r="192" spans="2:9">
      <c r="B192" s="353"/>
      <c r="C192" s="354"/>
      <c r="D192" s="354"/>
      <c r="E192" s="359"/>
      <c r="F192" s="360"/>
      <c r="G192" s="361"/>
      <c r="H192" s="359"/>
      <c r="I192" s="358"/>
    </row>
    <row r="193" spans="2:9">
      <c r="B193" s="353"/>
      <c r="C193" s="354"/>
      <c r="D193" s="354"/>
      <c r="E193" s="359"/>
      <c r="F193" s="360"/>
      <c r="G193" s="361"/>
      <c r="H193" s="359"/>
      <c r="I193" s="358"/>
    </row>
    <row r="194" spans="2:9">
      <c r="B194" s="353"/>
      <c r="C194" s="354"/>
      <c r="D194" s="354"/>
      <c r="E194" s="359"/>
      <c r="F194" s="360"/>
      <c r="G194" s="361"/>
      <c r="H194" s="359"/>
      <c r="I194" s="358"/>
    </row>
    <row r="195" spans="2:9">
      <c r="B195" s="353"/>
      <c r="C195" s="354"/>
      <c r="D195" s="354"/>
      <c r="E195" s="359"/>
      <c r="F195" s="360"/>
      <c r="G195" s="361"/>
      <c r="H195" s="359"/>
      <c r="I195" s="358"/>
    </row>
    <row r="196" spans="2:9">
      <c r="B196" s="353"/>
      <c r="C196" s="354"/>
      <c r="D196" s="354"/>
      <c r="E196" s="359"/>
      <c r="F196" s="360"/>
      <c r="G196" s="361"/>
      <c r="H196" s="359"/>
      <c r="I196" s="358"/>
    </row>
    <row r="197" spans="2:9">
      <c r="B197" s="353"/>
      <c r="C197" s="354"/>
      <c r="D197" s="354"/>
      <c r="E197" s="359"/>
      <c r="F197" s="360"/>
      <c r="G197" s="361"/>
      <c r="H197" s="359"/>
      <c r="I197" s="358"/>
    </row>
  </sheetData>
  <autoFilter ref="B6:I175" xr:uid="{6B9EDC7F-093A-4072-8124-7898804AF79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4C258-F363-4071-9918-E568A4A2CB58}">
  <sheetPr>
    <tabColor rgb="FF7030A0"/>
  </sheetPr>
  <dimension ref="A6:M106"/>
  <sheetViews>
    <sheetView workbookViewId="0"/>
  </sheetViews>
  <sheetFormatPr defaultColWidth="9.140625" defaultRowHeight="12.75"/>
  <cols>
    <col min="1" max="1" width="3.85546875" style="138" customWidth="1"/>
    <col min="2" max="2" width="17.140625" style="138" customWidth="1"/>
    <col min="3" max="6" width="22" style="138" customWidth="1"/>
    <col min="7" max="7" width="40.7109375" style="138" bestFit="1" customWidth="1"/>
    <col min="8" max="8" width="29.85546875" style="138" bestFit="1" customWidth="1"/>
    <col min="9" max="23" width="22" style="138" customWidth="1"/>
    <col min="24" max="16384" width="9.140625" style="138"/>
  </cols>
  <sheetData>
    <row r="6" spans="1:13" ht="26.25">
      <c r="B6" s="139" t="s">
        <v>2174</v>
      </c>
    </row>
    <row r="9" spans="1:13" ht="8.25" customHeight="1">
      <c r="A9" s="140"/>
      <c r="B9" s="141"/>
      <c r="C9" s="141"/>
      <c r="D9" s="141"/>
      <c r="E9" s="142"/>
      <c r="F9" s="141"/>
      <c r="G9" s="141"/>
      <c r="H9" s="141"/>
      <c r="I9" s="141"/>
      <c r="J9" s="141"/>
      <c r="K9" s="141"/>
      <c r="L9" s="143"/>
      <c r="M9" s="143"/>
    </row>
    <row r="11" spans="1:13" s="144" customFormat="1">
      <c r="B11" s="144" t="s">
        <v>2175</v>
      </c>
      <c r="C11" s="144" t="s">
        <v>2176</v>
      </c>
      <c r="D11" s="144" t="s">
        <v>2176</v>
      </c>
      <c r="E11" s="144" t="s">
        <v>2176</v>
      </c>
      <c r="F11" s="144" t="s">
        <v>2176</v>
      </c>
      <c r="G11" s="144" t="s">
        <v>2177</v>
      </c>
      <c r="H11" s="144" t="s">
        <v>2177</v>
      </c>
    </row>
    <row r="12" spans="1:13" s="144" customFormat="1"/>
    <row r="13" spans="1:13" s="144" customFormat="1">
      <c r="B13" s="144" t="s">
        <v>2178</v>
      </c>
      <c r="C13" s="144" t="s">
        <v>68</v>
      </c>
      <c r="D13" s="144" t="s">
        <v>73</v>
      </c>
      <c r="E13" s="144" t="s">
        <v>72</v>
      </c>
      <c r="F13" s="144" t="s">
        <v>74</v>
      </c>
      <c r="G13" s="145" t="s">
        <v>2179</v>
      </c>
      <c r="H13" s="145" t="s">
        <v>2180</v>
      </c>
    </row>
    <row r="14" spans="1:13">
      <c r="B14" s="144"/>
    </row>
    <row r="15" spans="1:13">
      <c r="B15" s="144" t="s">
        <v>2181</v>
      </c>
      <c r="C15" s="138" t="s">
        <v>20</v>
      </c>
      <c r="D15" s="138" t="s">
        <v>92</v>
      </c>
      <c r="E15" s="138" t="s">
        <v>88</v>
      </c>
      <c r="F15" s="138" t="s">
        <v>89</v>
      </c>
      <c r="G15" s="146" t="s">
        <v>544</v>
      </c>
      <c r="H15" s="146" t="s">
        <v>734</v>
      </c>
      <c r="I15" s="146"/>
    </row>
    <row r="16" spans="1:13">
      <c r="C16" s="138" t="s">
        <v>79</v>
      </c>
      <c r="D16" s="138" t="s">
        <v>87</v>
      </c>
      <c r="E16" s="138" t="s">
        <v>149</v>
      </c>
      <c r="F16" s="138" t="s">
        <v>98</v>
      </c>
      <c r="G16" s="146" t="s">
        <v>734</v>
      </c>
      <c r="H16" s="146" t="s">
        <v>380</v>
      </c>
      <c r="I16" s="146"/>
    </row>
    <row r="17" spans="4:9">
      <c r="D17" s="138" t="s">
        <v>82</v>
      </c>
      <c r="E17" s="138" t="s">
        <v>2182</v>
      </c>
      <c r="F17" s="138" t="s">
        <v>84</v>
      </c>
      <c r="G17" s="146" t="s">
        <v>429</v>
      </c>
      <c r="H17" s="146" t="s">
        <v>358</v>
      </c>
      <c r="I17" s="146"/>
    </row>
    <row r="18" spans="4:9">
      <c r="E18" s="138" t="s">
        <v>124</v>
      </c>
      <c r="G18" s="146" t="s">
        <v>357</v>
      </c>
      <c r="H18" s="146" t="s">
        <v>382</v>
      </c>
      <c r="I18" s="146"/>
    </row>
    <row r="19" spans="4:9">
      <c r="E19" s="138" t="s">
        <v>154</v>
      </c>
      <c r="G19" s="146" t="s">
        <v>379</v>
      </c>
      <c r="H19" s="146" t="s">
        <v>2183</v>
      </c>
      <c r="I19" s="146"/>
    </row>
    <row r="20" spans="4:9">
      <c r="E20" s="138" t="s">
        <v>182</v>
      </c>
      <c r="G20" s="146" t="s">
        <v>359</v>
      </c>
      <c r="H20" s="146" t="s">
        <v>2184</v>
      </c>
      <c r="I20" s="146"/>
    </row>
    <row r="21" spans="4:9">
      <c r="E21" s="138" t="s">
        <v>113</v>
      </c>
      <c r="G21" s="146" t="s">
        <v>381</v>
      </c>
      <c r="H21" s="146" t="s">
        <v>2185</v>
      </c>
      <c r="I21" s="146"/>
    </row>
    <row r="22" spans="4:9">
      <c r="E22" s="138" t="s">
        <v>95</v>
      </c>
      <c r="G22" s="146" t="s">
        <v>392</v>
      </c>
      <c r="H22" s="146" t="s">
        <v>2186</v>
      </c>
    </row>
    <row r="23" spans="4:9">
      <c r="E23" s="138" t="s">
        <v>139</v>
      </c>
      <c r="G23" s="146" t="s">
        <v>430</v>
      </c>
    </row>
    <row r="24" spans="4:9">
      <c r="E24" s="138" t="s">
        <v>190</v>
      </c>
    </row>
    <row r="25" spans="4:9">
      <c r="E25" s="138" t="s">
        <v>173</v>
      </c>
    </row>
    <row r="26" spans="4:9">
      <c r="E26" s="138" t="s">
        <v>144</v>
      </c>
    </row>
    <row r="27" spans="4:9">
      <c r="E27" s="138" t="s">
        <v>83</v>
      </c>
    </row>
    <row r="53" spans="2:2">
      <c r="B53" s="147" t="s">
        <v>55</v>
      </c>
    </row>
    <row r="106" spans="8:8">
      <c r="H106" s="138" t="s">
        <v>2187</v>
      </c>
    </row>
  </sheetData>
  <hyperlinks>
    <hyperlink ref="B53" r:id="rId1" display="https://www.sba.gov/document/support-table-size-standards" xr:uid="{17C1EB89-C8AE-4BE2-8EB0-BFD85FB08AFC}"/>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DBD3-0F55-4FF4-B172-92D1316BE608}">
  <sheetPr>
    <tabColor theme="7"/>
  </sheetPr>
  <dimension ref="A4:D57"/>
  <sheetViews>
    <sheetView workbookViewId="0">
      <selection activeCell="B4" sqref="B4"/>
    </sheetView>
  </sheetViews>
  <sheetFormatPr defaultColWidth="9.140625" defaultRowHeight="20.25"/>
  <cols>
    <col min="1" max="1" width="3.42578125" style="121" customWidth="1"/>
    <col min="2" max="2" width="54.42578125" style="123" customWidth="1"/>
    <col min="3" max="3" width="116" style="123" customWidth="1"/>
    <col min="4" max="16384" width="9.140625" style="124"/>
  </cols>
  <sheetData>
    <row r="4" spans="1:4">
      <c r="B4" s="425" t="s">
        <v>2639</v>
      </c>
    </row>
    <row r="5" spans="1:4" ht="26.25">
      <c r="B5" s="122" t="s">
        <v>2188</v>
      </c>
      <c r="D5" s="137"/>
    </row>
    <row r="8" spans="1:4">
      <c r="B8" s="127" t="s">
        <v>2189</v>
      </c>
      <c r="C8" s="127" t="s">
        <v>2190</v>
      </c>
    </row>
    <row r="9" spans="1:4" ht="12" customHeight="1">
      <c r="A9" s="125"/>
      <c r="B9" s="130"/>
      <c r="C9" s="130"/>
      <c r="D9" s="126"/>
    </row>
    <row r="10" spans="1:4">
      <c r="A10" s="125"/>
      <c r="B10" s="131" t="s">
        <v>314</v>
      </c>
      <c r="C10" s="132" t="s">
        <v>2191</v>
      </c>
      <c r="D10" s="126"/>
    </row>
    <row r="11" spans="1:4">
      <c r="A11" s="125"/>
      <c r="B11" s="133" t="s">
        <v>455</v>
      </c>
      <c r="C11" s="134" t="s">
        <v>2192</v>
      </c>
      <c r="D11" s="126"/>
    </row>
    <row r="12" spans="1:4">
      <c r="A12" s="125"/>
      <c r="B12" s="131" t="s">
        <v>315</v>
      </c>
      <c r="C12" s="132" t="s">
        <v>2193</v>
      </c>
      <c r="D12" s="126"/>
    </row>
    <row r="13" spans="1:4">
      <c r="A13" s="125"/>
      <c r="B13" s="133" t="s">
        <v>457</v>
      </c>
      <c r="C13" s="134" t="s">
        <v>2194</v>
      </c>
      <c r="D13" s="126"/>
    </row>
    <row r="14" spans="1:4">
      <c r="A14" s="125"/>
      <c r="B14" s="131" t="s">
        <v>458</v>
      </c>
      <c r="C14" s="132" t="s">
        <v>2195</v>
      </c>
      <c r="D14" s="126"/>
    </row>
    <row r="15" spans="1:4">
      <c r="A15" s="125"/>
      <c r="B15" s="133" t="s">
        <v>2196</v>
      </c>
      <c r="C15" s="134" t="s">
        <v>2197</v>
      </c>
      <c r="D15" s="126"/>
    </row>
    <row r="16" spans="1:4">
      <c r="A16" s="125"/>
      <c r="B16" s="131" t="s">
        <v>318</v>
      </c>
      <c r="C16" s="129" t="s">
        <v>2198</v>
      </c>
      <c r="D16" s="126"/>
    </row>
    <row r="17" spans="1:4">
      <c r="A17" s="125"/>
      <c r="B17" s="133" t="s">
        <v>1894</v>
      </c>
      <c r="C17" s="134" t="s">
        <v>2199</v>
      </c>
      <c r="D17" s="126"/>
    </row>
    <row r="18" spans="1:4">
      <c r="A18" s="125"/>
      <c r="B18" s="135" t="s">
        <v>2200</v>
      </c>
      <c r="C18" s="132" t="s">
        <v>2201</v>
      </c>
      <c r="D18" s="126"/>
    </row>
    <row r="19" spans="1:4">
      <c r="A19" s="125"/>
      <c r="B19" s="133" t="s">
        <v>321</v>
      </c>
      <c r="C19" s="134" t="s">
        <v>2202</v>
      </c>
      <c r="D19" s="126"/>
    </row>
    <row r="20" spans="1:4">
      <c r="A20" s="125"/>
      <c r="B20" s="135" t="s">
        <v>2203</v>
      </c>
      <c r="C20" s="129" t="s">
        <v>2204</v>
      </c>
      <c r="D20" s="126"/>
    </row>
    <row r="21" spans="1:4">
      <c r="A21" s="125"/>
      <c r="B21" s="133" t="s">
        <v>323</v>
      </c>
      <c r="C21" s="134" t="s">
        <v>2205</v>
      </c>
      <c r="D21" s="126"/>
    </row>
    <row r="22" spans="1:4">
      <c r="A22" s="125"/>
      <c r="B22" s="135" t="s">
        <v>324</v>
      </c>
      <c r="C22" s="132" t="s">
        <v>2206</v>
      </c>
      <c r="D22" s="126"/>
    </row>
    <row r="23" spans="1:4">
      <c r="A23" s="125"/>
      <c r="B23" s="133" t="s">
        <v>325</v>
      </c>
      <c r="C23" s="134" t="s">
        <v>2207</v>
      </c>
      <c r="D23" s="126"/>
    </row>
    <row r="24" spans="1:4">
      <c r="A24" s="125"/>
      <c r="B24" s="135" t="s">
        <v>326</v>
      </c>
      <c r="C24" s="132" t="s">
        <v>2208</v>
      </c>
      <c r="D24" s="126"/>
    </row>
    <row r="25" spans="1:4">
      <c r="A25" s="125"/>
      <c r="B25" s="133" t="s">
        <v>460</v>
      </c>
      <c r="C25" s="134" t="s">
        <v>2209</v>
      </c>
      <c r="D25" s="126"/>
    </row>
    <row r="26" spans="1:4" ht="30">
      <c r="A26" s="125"/>
      <c r="B26" s="135" t="s">
        <v>2210</v>
      </c>
      <c r="C26" s="132" t="s">
        <v>2211</v>
      </c>
      <c r="D26" s="126"/>
    </row>
    <row r="27" spans="1:4">
      <c r="A27" s="125"/>
      <c r="B27" s="133" t="s">
        <v>462</v>
      </c>
      <c r="C27" s="134" t="s">
        <v>2212</v>
      </c>
      <c r="D27" s="126"/>
    </row>
    <row r="28" spans="1:4">
      <c r="A28" s="125"/>
      <c r="B28" s="131" t="s">
        <v>463</v>
      </c>
      <c r="C28" s="129" t="s">
        <v>2213</v>
      </c>
      <c r="D28" s="126"/>
    </row>
    <row r="29" spans="1:4">
      <c r="A29" s="125"/>
      <c r="B29" s="133" t="s">
        <v>464</v>
      </c>
      <c r="C29" s="134" t="s">
        <v>2214</v>
      </c>
      <c r="D29" s="126"/>
    </row>
    <row r="30" spans="1:4" ht="30">
      <c r="A30" s="125"/>
      <c r="B30" s="131" t="s">
        <v>2215</v>
      </c>
      <c r="C30" s="129" t="s">
        <v>2216</v>
      </c>
      <c r="D30" s="126"/>
    </row>
    <row r="31" spans="1:4">
      <c r="A31" s="125"/>
      <c r="B31" s="133" t="s">
        <v>466</v>
      </c>
      <c r="C31" s="134" t="s">
        <v>2217</v>
      </c>
      <c r="D31" s="126"/>
    </row>
    <row r="32" spans="1:4" ht="51">
      <c r="A32" s="125"/>
      <c r="B32" s="131" t="s">
        <v>467</v>
      </c>
      <c r="C32" s="129" t="s">
        <v>2218</v>
      </c>
      <c r="D32" s="126"/>
    </row>
    <row r="33" spans="1:4">
      <c r="A33" s="125"/>
      <c r="B33" s="133" t="s">
        <v>347</v>
      </c>
      <c r="C33" s="134" t="s">
        <v>2219</v>
      </c>
      <c r="D33" s="126"/>
    </row>
    <row r="34" spans="1:4">
      <c r="A34" s="125"/>
      <c r="B34" s="131"/>
      <c r="C34" s="129"/>
      <c r="D34" s="126"/>
    </row>
    <row r="35" spans="1:4">
      <c r="A35" s="125"/>
      <c r="B35" s="136" t="s">
        <v>2220</v>
      </c>
      <c r="C35" s="129"/>
      <c r="D35" s="126"/>
    </row>
    <row r="36" spans="1:4" ht="30">
      <c r="A36" s="125"/>
      <c r="B36" s="133" t="s">
        <v>327</v>
      </c>
      <c r="C36" s="134" t="s">
        <v>2221</v>
      </c>
      <c r="D36" s="126"/>
    </row>
    <row r="37" spans="1:4" ht="30">
      <c r="A37" s="125"/>
      <c r="B37" s="131" t="s">
        <v>328</v>
      </c>
      <c r="C37" s="132" t="s">
        <v>2222</v>
      </c>
      <c r="D37" s="126"/>
    </row>
    <row r="38" spans="1:4">
      <c r="A38" s="125"/>
      <c r="B38" s="133" t="s">
        <v>329</v>
      </c>
      <c r="C38" s="134" t="s">
        <v>2223</v>
      </c>
      <c r="D38" s="126"/>
    </row>
    <row r="39" spans="1:4" ht="30">
      <c r="A39" s="125"/>
      <c r="B39" s="131" t="s">
        <v>330</v>
      </c>
      <c r="C39" s="129" t="s">
        <v>2224</v>
      </c>
      <c r="D39" s="126"/>
    </row>
    <row r="40" spans="1:4" ht="30">
      <c r="A40" s="125"/>
      <c r="B40" s="133" t="s">
        <v>331</v>
      </c>
      <c r="C40" s="134" t="s">
        <v>2225</v>
      </c>
      <c r="D40" s="126"/>
    </row>
    <row r="41" spans="1:4" ht="25.5">
      <c r="A41" s="125"/>
      <c r="B41" s="131" t="s">
        <v>332</v>
      </c>
      <c r="C41" s="129" t="s">
        <v>2226</v>
      </c>
      <c r="D41" s="126"/>
    </row>
    <row r="42" spans="1:4" ht="63.75">
      <c r="A42" s="125"/>
      <c r="B42" s="133" t="s">
        <v>333</v>
      </c>
      <c r="C42" s="134" t="s">
        <v>2227</v>
      </c>
      <c r="D42" s="126"/>
    </row>
    <row r="43" spans="1:4">
      <c r="A43" s="125"/>
      <c r="B43" s="131" t="s">
        <v>334</v>
      </c>
      <c r="C43" s="132" t="s">
        <v>2228</v>
      </c>
      <c r="D43" s="126"/>
    </row>
    <row r="44" spans="1:4" ht="30">
      <c r="A44" s="125"/>
      <c r="B44" s="133" t="s">
        <v>335</v>
      </c>
      <c r="C44" s="134" t="s">
        <v>2229</v>
      </c>
      <c r="D44" s="126"/>
    </row>
    <row r="45" spans="1:4" ht="25.5">
      <c r="A45" s="125"/>
      <c r="B45" s="131" t="s">
        <v>336</v>
      </c>
      <c r="C45" s="129" t="s">
        <v>2230</v>
      </c>
      <c r="D45" s="126"/>
    </row>
    <row r="46" spans="1:4" ht="30">
      <c r="A46" s="125"/>
      <c r="B46" s="133" t="s">
        <v>337</v>
      </c>
      <c r="C46" s="134" t="s">
        <v>2231</v>
      </c>
      <c r="D46" s="126"/>
    </row>
    <row r="47" spans="1:4" ht="30">
      <c r="A47" s="125"/>
      <c r="B47" s="131" t="s">
        <v>338</v>
      </c>
      <c r="C47" s="132" t="s">
        <v>2232</v>
      </c>
      <c r="D47" s="126"/>
    </row>
    <row r="48" spans="1:4" ht="30">
      <c r="A48" s="125"/>
      <c r="B48" s="133" t="s">
        <v>339</v>
      </c>
      <c r="C48" s="134" t="s">
        <v>2233</v>
      </c>
      <c r="D48" s="126"/>
    </row>
    <row r="49" spans="1:4" ht="25.5">
      <c r="A49" s="125"/>
      <c r="B49" s="131" t="s">
        <v>340</v>
      </c>
      <c r="C49" s="129" t="s">
        <v>2234</v>
      </c>
      <c r="D49" s="126"/>
    </row>
    <row r="50" spans="1:4">
      <c r="A50" s="125"/>
      <c r="B50" s="133" t="s">
        <v>2235</v>
      </c>
      <c r="C50" s="134" t="s">
        <v>2236</v>
      </c>
      <c r="D50" s="126"/>
    </row>
    <row r="51" spans="1:4">
      <c r="A51" s="125"/>
      <c r="B51" s="131" t="s">
        <v>2237</v>
      </c>
      <c r="C51" s="129" t="s">
        <v>2238</v>
      </c>
      <c r="D51" s="126"/>
    </row>
    <row r="52" spans="1:4" ht="30">
      <c r="A52" s="125"/>
      <c r="B52" s="133" t="s">
        <v>343</v>
      </c>
      <c r="C52" s="134" t="s">
        <v>2239</v>
      </c>
      <c r="D52" s="126"/>
    </row>
    <row r="53" spans="1:4">
      <c r="A53" s="125"/>
      <c r="B53" s="131" t="s">
        <v>344</v>
      </c>
      <c r="C53" s="129" t="s">
        <v>2240</v>
      </c>
      <c r="D53" s="126"/>
    </row>
    <row r="54" spans="1:4" ht="30">
      <c r="A54" s="125"/>
      <c r="B54" s="133" t="s">
        <v>345</v>
      </c>
      <c r="C54" s="134" t="s">
        <v>2241</v>
      </c>
      <c r="D54" s="126"/>
    </row>
    <row r="55" spans="1:4">
      <c r="A55" s="125"/>
      <c r="B55" s="131" t="s">
        <v>346</v>
      </c>
      <c r="C55" s="132" t="s">
        <v>2242</v>
      </c>
      <c r="D55" s="126"/>
    </row>
    <row r="56" spans="1:4">
      <c r="A56" s="125"/>
      <c r="B56" s="133" t="s">
        <v>347</v>
      </c>
      <c r="C56" s="134" t="s">
        <v>2219</v>
      </c>
      <c r="D56" s="126"/>
    </row>
    <row r="57" spans="1:4">
      <c r="B57" s="128"/>
      <c r="C57" s="128"/>
    </row>
  </sheetData>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DDCBC-6B93-47B5-A3DB-A60D7EEC585D}">
  <sheetPr>
    <tabColor theme="5" tint="-0.499984740745262"/>
  </sheetPr>
  <dimension ref="B3:G24"/>
  <sheetViews>
    <sheetView workbookViewId="0"/>
  </sheetViews>
  <sheetFormatPr defaultColWidth="9.140625" defaultRowHeight="12.75"/>
  <cols>
    <col min="1" max="16384" width="9.140625" style="24"/>
  </cols>
  <sheetData>
    <row r="3" spans="2:7">
      <c r="B3" s="47" t="s">
        <v>2243</v>
      </c>
    </row>
    <row r="7" spans="2:7">
      <c r="B7" s="432" t="s">
        <v>2244</v>
      </c>
      <c r="C7" s="432"/>
      <c r="D7" s="432"/>
      <c r="E7" s="432" t="s">
        <v>2245</v>
      </c>
      <c r="F7" s="432"/>
      <c r="G7" s="432"/>
    </row>
    <row r="8" spans="2:7">
      <c r="B8" s="433" t="s">
        <v>429</v>
      </c>
      <c r="C8" s="433"/>
      <c r="D8" s="433"/>
      <c r="E8" s="433" t="s">
        <v>359</v>
      </c>
      <c r="F8" s="433"/>
      <c r="G8" s="433"/>
    </row>
    <row r="9" spans="2:7">
      <c r="B9" s="433"/>
      <c r="C9" s="433"/>
      <c r="D9" s="433"/>
      <c r="E9" s="433"/>
      <c r="F9" s="433"/>
      <c r="G9" s="433"/>
    </row>
    <row r="10" spans="2:7">
      <c r="B10" s="433"/>
      <c r="C10" s="433"/>
      <c r="D10" s="433"/>
      <c r="E10" s="433"/>
      <c r="F10" s="433"/>
      <c r="G10" s="433"/>
    </row>
    <row r="11" spans="2:7">
      <c r="B11" s="433"/>
      <c r="C11" s="433"/>
      <c r="D11" s="433"/>
      <c r="E11" s="433"/>
      <c r="F11" s="433"/>
      <c r="G11" s="433"/>
    </row>
    <row r="12" spans="2:7">
      <c r="B12" s="433"/>
      <c r="C12" s="433"/>
      <c r="D12" s="433"/>
      <c r="E12" s="433"/>
      <c r="F12" s="433"/>
      <c r="G12" s="433"/>
    </row>
    <row r="13" spans="2:7">
      <c r="B13" s="433" t="s">
        <v>357</v>
      </c>
      <c r="C13" s="433"/>
      <c r="D13" s="433"/>
      <c r="E13" s="433" t="s">
        <v>381</v>
      </c>
      <c r="F13" s="433"/>
      <c r="G13" s="433"/>
    </row>
    <row r="14" spans="2:7">
      <c r="B14" s="433"/>
      <c r="C14" s="433"/>
      <c r="D14" s="433"/>
      <c r="E14" s="433"/>
      <c r="F14" s="433"/>
      <c r="G14" s="433"/>
    </row>
    <row r="15" spans="2:7">
      <c r="B15" s="433"/>
      <c r="C15" s="433"/>
      <c r="D15" s="433"/>
      <c r="E15" s="433"/>
      <c r="F15" s="433"/>
      <c r="G15" s="433"/>
    </row>
    <row r="16" spans="2:7">
      <c r="B16" s="433"/>
      <c r="C16" s="433"/>
      <c r="D16" s="433"/>
      <c r="E16" s="433"/>
      <c r="F16" s="433"/>
      <c r="G16" s="433"/>
    </row>
    <row r="17" spans="2:7">
      <c r="B17" s="433"/>
      <c r="C17" s="433"/>
      <c r="D17" s="433"/>
      <c r="E17" s="433"/>
      <c r="F17" s="433"/>
      <c r="G17" s="433"/>
    </row>
    <row r="18" spans="2:7">
      <c r="B18" s="433"/>
      <c r="C18" s="433"/>
      <c r="D18" s="433"/>
      <c r="E18" s="433"/>
      <c r="F18" s="433"/>
      <c r="G18" s="433"/>
    </row>
    <row r="19" spans="2:7">
      <c r="B19" s="433" t="s">
        <v>379</v>
      </c>
      <c r="C19" s="433"/>
      <c r="D19" s="433"/>
      <c r="E19" s="433" t="s">
        <v>392</v>
      </c>
      <c r="F19" s="433"/>
      <c r="G19" s="433"/>
    </row>
    <row r="20" spans="2:7">
      <c r="B20" s="433"/>
      <c r="C20" s="433"/>
      <c r="D20" s="433"/>
      <c r="E20" s="433"/>
      <c r="F20" s="433"/>
      <c r="G20" s="433"/>
    </row>
    <row r="21" spans="2:7">
      <c r="B21" s="433"/>
      <c r="C21" s="433"/>
      <c r="D21" s="433"/>
      <c r="E21" s="433"/>
      <c r="F21" s="433"/>
      <c r="G21" s="433"/>
    </row>
    <row r="22" spans="2:7">
      <c r="B22" s="433"/>
      <c r="C22" s="433"/>
      <c r="D22" s="433"/>
      <c r="E22" s="433"/>
      <c r="F22" s="433"/>
      <c r="G22" s="433"/>
    </row>
    <row r="23" spans="2:7">
      <c r="B23" s="433"/>
      <c r="C23" s="433"/>
      <c r="D23" s="433"/>
      <c r="E23" s="433"/>
      <c r="F23" s="433"/>
      <c r="G23" s="433"/>
    </row>
    <row r="24" spans="2:7">
      <c r="B24" s="433"/>
      <c r="C24" s="433"/>
      <c r="D24" s="433"/>
      <c r="E24" s="433"/>
      <c r="F24" s="433"/>
      <c r="G24" s="433"/>
    </row>
  </sheetData>
  <mergeCells count="8">
    <mergeCell ref="B7:D7"/>
    <mergeCell ref="E7:G7"/>
    <mergeCell ref="B8:D12"/>
    <mergeCell ref="B13:D18"/>
    <mergeCell ref="B19:D24"/>
    <mergeCell ref="E8:G12"/>
    <mergeCell ref="E13:G18"/>
    <mergeCell ref="E19:G2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B20C-DD25-4BC5-9D4F-CD81FF3FE5AF}">
  <sheetPr>
    <tabColor theme="7" tint="-0.499984740745262"/>
    <pageSetUpPr autoPageBreaks="0" fitToPage="1"/>
  </sheetPr>
  <dimension ref="A1:CJ540"/>
  <sheetViews>
    <sheetView showGridLines="0" zoomScaleNormal="100" workbookViewId="0">
      <pane ySplit="4" topLeftCell="A5" activePane="bottomLeft" state="frozen"/>
      <selection pane="bottomLeft" activeCell="B2" sqref="B2"/>
    </sheetView>
  </sheetViews>
  <sheetFormatPr defaultColWidth="9.140625" defaultRowHeight="18"/>
  <cols>
    <col min="1" max="1" width="1.42578125" style="198" customWidth="1"/>
    <col min="2" max="2" width="6.7109375" style="197" customWidth="1"/>
    <col min="3" max="3" width="8.42578125" style="188" customWidth="1"/>
    <col min="4" max="4" width="8.42578125" style="197" customWidth="1"/>
    <col min="5" max="5" width="10.85546875" style="196" customWidth="1"/>
    <col min="6" max="6" width="18.5703125" style="190" customWidth="1"/>
    <col min="7" max="7" width="18" style="188" customWidth="1"/>
    <col min="8" max="8" width="20" style="188" customWidth="1"/>
    <col min="9" max="9" width="37.42578125" style="188" customWidth="1"/>
    <col min="10" max="10" width="26.28515625" style="188" customWidth="1"/>
    <col min="11" max="11" width="28.85546875" style="188" customWidth="1"/>
    <col min="12" max="12" width="22.85546875" style="188" customWidth="1"/>
    <col min="13" max="13" width="12.7109375" style="195" customWidth="1"/>
    <col min="14" max="14" width="27.42578125" style="188" customWidth="1"/>
    <col min="15" max="15" width="13.28515625" style="194" customWidth="1"/>
    <col min="16" max="17" width="12" style="194" customWidth="1"/>
    <col min="18" max="18" width="12.28515625" style="194" customWidth="1"/>
    <col min="19" max="19" width="16.28515625" style="194" customWidth="1"/>
    <col min="20" max="22" width="11.42578125" style="190" customWidth="1"/>
    <col min="23" max="23" width="56" style="192" customWidth="1"/>
    <col min="24" max="24" width="16.85546875" style="319" customWidth="1"/>
    <col min="25" max="16384" width="9.140625" style="187"/>
  </cols>
  <sheetData>
    <row r="1" spans="1:88" ht="51.75" customHeight="1">
      <c r="B1" s="263"/>
      <c r="C1" s="187"/>
      <c r="D1" s="263"/>
      <c r="F1" s="264"/>
      <c r="G1" s="262"/>
      <c r="H1" s="308"/>
      <c r="I1" s="187"/>
      <c r="J1" s="187"/>
      <c r="K1" s="187"/>
      <c r="L1" s="187"/>
      <c r="M1" s="261"/>
      <c r="N1" s="187"/>
      <c r="O1" s="260"/>
      <c r="P1" s="260"/>
      <c r="Q1" s="260"/>
      <c r="R1" s="260"/>
      <c r="S1" s="260"/>
      <c r="T1" s="197"/>
      <c r="U1" s="197"/>
      <c r="V1" s="197"/>
      <c r="W1" s="187"/>
      <c r="X1" s="187"/>
    </row>
    <row r="2" spans="1:88" ht="35.25" customHeight="1">
      <c r="B2" s="426" t="s">
        <v>2639</v>
      </c>
      <c r="C2" s="187"/>
      <c r="D2" s="263"/>
      <c r="F2" s="264"/>
      <c r="G2" s="262"/>
      <c r="H2" s="308"/>
      <c r="I2" s="187"/>
      <c r="J2" s="187"/>
      <c r="K2" s="187"/>
      <c r="L2" s="187"/>
      <c r="M2" s="261"/>
      <c r="N2" s="187"/>
      <c r="O2" s="260"/>
      <c r="P2" s="260"/>
      <c r="Q2" s="260"/>
      <c r="R2" s="260"/>
      <c r="S2" s="260"/>
      <c r="T2" s="197"/>
      <c r="U2" s="197"/>
      <c r="V2" s="197"/>
      <c r="W2" s="187"/>
      <c r="X2" s="187"/>
    </row>
    <row r="3" spans="1:88" s="257" customFormat="1" ht="60">
      <c r="A3" s="258"/>
      <c r="B3" s="335" t="s">
        <v>2246</v>
      </c>
      <c r="C3" s="335" t="s">
        <v>309</v>
      </c>
      <c r="D3" s="335" t="s">
        <v>310</v>
      </c>
      <c r="E3" s="335" t="s">
        <v>2247</v>
      </c>
      <c r="F3" s="335" t="s">
        <v>312</v>
      </c>
      <c r="G3" s="335" t="s">
        <v>72</v>
      </c>
      <c r="H3" s="335" t="s">
        <v>72</v>
      </c>
      <c r="I3" s="335" t="s">
        <v>313</v>
      </c>
      <c r="J3" s="335" t="s">
        <v>314</v>
      </c>
      <c r="K3" s="335" t="s">
        <v>455</v>
      </c>
      <c r="L3" s="331" t="s">
        <v>316</v>
      </c>
      <c r="M3" s="335" t="s">
        <v>317</v>
      </c>
      <c r="N3" s="335" t="s">
        <v>319</v>
      </c>
      <c r="O3" s="338" t="s">
        <v>459</v>
      </c>
      <c r="P3" s="338" t="s">
        <v>2248</v>
      </c>
      <c r="Q3" s="338" t="s">
        <v>322</v>
      </c>
      <c r="R3" s="338" t="s">
        <v>323</v>
      </c>
      <c r="S3" s="338" t="s">
        <v>324</v>
      </c>
      <c r="T3" s="335" t="s">
        <v>325</v>
      </c>
      <c r="U3" s="335" t="s">
        <v>1373</v>
      </c>
      <c r="V3" s="335" t="s">
        <v>2249</v>
      </c>
      <c r="W3" s="335" t="s">
        <v>467</v>
      </c>
      <c r="X3" s="335" t="s">
        <v>2250</v>
      </c>
    </row>
    <row r="4" spans="1:88" ht="10.5" customHeight="1">
      <c r="B4" s="255" t="s">
        <v>348</v>
      </c>
      <c r="C4" s="256" t="s">
        <v>348</v>
      </c>
      <c r="D4" s="255"/>
      <c r="E4" s="255"/>
      <c r="F4" s="254" t="s">
        <v>348</v>
      </c>
      <c r="G4" s="250" t="s">
        <v>348</v>
      </c>
      <c r="H4" s="250" t="s">
        <v>348</v>
      </c>
      <c r="I4" s="250"/>
      <c r="J4" s="250"/>
      <c r="K4" s="250"/>
      <c r="L4" s="250"/>
      <c r="M4" s="250"/>
      <c r="N4" s="250"/>
      <c r="O4" s="252"/>
      <c r="P4" s="252"/>
      <c r="Q4" s="252"/>
      <c r="R4" s="252"/>
      <c r="S4" s="252"/>
      <c r="T4" s="251"/>
      <c r="U4" s="251"/>
      <c r="V4" s="251"/>
      <c r="W4" s="249"/>
      <c r="X4" s="318"/>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row>
    <row r="5" spans="1:88">
      <c r="B5" s="190">
        <v>1</v>
      </c>
      <c r="C5" s="190">
        <v>1</v>
      </c>
      <c r="D5" s="190">
        <v>18</v>
      </c>
      <c r="E5" s="216">
        <v>44994</v>
      </c>
      <c r="F5" s="224" t="s">
        <v>127</v>
      </c>
      <c r="G5" s="224" t="s">
        <v>79</v>
      </c>
      <c r="H5" s="224" t="s">
        <v>89</v>
      </c>
      <c r="I5" s="228" t="s">
        <v>128</v>
      </c>
      <c r="J5" s="188" t="s">
        <v>374</v>
      </c>
      <c r="K5" s="208" t="s">
        <v>375</v>
      </c>
      <c r="L5" s="28" t="s">
        <v>353</v>
      </c>
      <c r="M5" s="195" t="s">
        <v>19</v>
      </c>
      <c r="N5" s="188" t="s">
        <v>376</v>
      </c>
      <c r="O5" s="213">
        <v>12.99</v>
      </c>
      <c r="P5" s="212">
        <f t="shared" ref="P5:P36" si="0">IFERROR(O5/R5,"-")</f>
        <v>6.4950000000000001</v>
      </c>
      <c r="Q5" s="212">
        <f t="shared" ref="Q5:Q36" si="1">IFERROR(P5/T5,"-")</f>
        <v>0.64949999999999997</v>
      </c>
      <c r="R5" s="211">
        <v>2</v>
      </c>
      <c r="S5" s="194" t="s">
        <v>355</v>
      </c>
      <c r="T5" s="190">
        <v>10</v>
      </c>
      <c r="V5" s="190">
        <v>0</v>
      </c>
      <c r="W5" s="189" t="s">
        <v>360</v>
      </c>
      <c r="X5" s="38">
        <v>1</v>
      </c>
    </row>
    <row r="6" spans="1:88">
      <c r="B6" s="190">
        <v>2</v>
      </c>
      <c r="C6" s="190">
        <v>2</v>
      </c>
      <c r="D6" s="190">
        <v>18</v>
      </c>
      <c r="E6" s="216">
        <v>44994</v>
      </c>
      <c r="F6" s="224" t="s">
        <v>127</v>
      </c>
      <c r="G6" s="224" t="s">
        <v>79</v>
      </c>
      <c r="H6" s="224" t="s">
        <v>89</v>
      </c>
      <c r="I6" s="228" t="s">
        <v>128</v>
      </c>
      <c r="J6" s="188" t="s">
        <v>442</v>
      </c>
      <c r="K6" s="188" t="s">
        <v>473</v>
      </c>
      <c r="L6" s="15" t="s">
        <v>353</v>
      </c>
      <c r="M6" s="195" t="s">
        <v>19</v>
      </c>
      <c r="N6" s="188" t="s">
        <v>444</v>
      </c>
      <c r="O6" s="213">
        <v>9.99</v>
      </c>
      <c r="P6" s="212">
        <f t="shared" si="0"/>
        <v>9.99</v>
      </c>
      <c r="Q6" s="212">
        <f t="shared" si="1"/>
        <v>1.24875</v>
      </c>
      <c r="R6" s="211">
        <v>1</v>
      </c>
      <c r="S6" s="194" t="s">
        <v>477</v>
      </c>
      <c r="T6" s="190">
        <v>8</v>
      </c>
      <c r="V6" s="190">
        <v>1</v>
      </c>
      <c r="W6" s="189" t="s">
        <v>360</v>
      </c>
      <c r="X6" s="38">
        <v>1</v>
      </c>
    </row>
    <row r="7" spans="1:88">
      <c r="B7" s="190">
        <v>3</v>
      </c>
      <c r="C7" s="190">
        <v>3</v>
      </c>
      <c r="D7" s="190">
        <v>18</v>
      </c>
      <c r="E7" s="216">
        <v>44994</v>
      </c>
      <c r="F7" s="224" t="s">
        <v>127</v>
      </c>
      <c r="G7" s="224" t="s">
        <v>79</v>
      </c>
      <c r="H7" s="224" t="s">
        <v>89</v>
      </c>
      <c r="I7" s="228" t="s">
        <v>128</v>
      </c>
      <c r="J7" s="188" t="s">
        <v>442</v>
      </c>
      <c r="K7" s="188" t="s">
        <v>473</v>
      </c>
      <c r="L7" s="15" t="s">
        <v>353</v>
      </c>
      <c r="M7" s="195" t="s">
        <v>19</v>
      </c>
      <c r="N7" s="188" t="s">
        <v>444</v>
      </c>
      <c r="O7" s="213">
        <v>13.99</v>
      </c>
      <c r="P7" s="212">
        <f t="shared" si="0"/>
        <v>6.9950000000000001</v>
      </c>
      <c r="Q7" s="212">
        <f t="shared" si="1"/>
        <v>0.69950000000000001</v>
      </c>
      <c r="R7" s="211">
        <v>2</v>
      </c>
      <c r="S7" s="194" t="s">
        <v>355</v>
      </c>
      <c r="T7" s="190">
        <v>10</v>
      </c>
      <c r="V7" s="190">
        <v>1</v>
      </c>
      <c r="W7" s="189" t="s">
        <v>360</v>
      </c>
      <c r="X7" s="38">
        <v>1</v>
      </c>
    </row>
    <row r="8" spans="1:88">
      <c r="B8" s="190">
        <v>4</v>
      </c>
      <c r="C8" s="190">
        <v>4</v>
      </c>
      <c r="D8" s="190">
        <v>18</v>
      </c>
      <c r="E8" s="216">
        <v>44994</v>
      </c>
      <c r="F8" s="224" t="s">
        <v>127</v>
      </c>
      <c r="G8" s="224" t="s">
        <v>79</v>
      </c>
      <c r="H8" s="224" t="s">
        <v>89</v>
      </c>
      <c r="I8" s="228" t="s">
        <v>128</v>
      </c>
      <c r="J8" s="188" t="s">
        <v>442</v>
      </c>
      <c r="K8" s="188" t="s">
        <v>473</v>
      </c>
      <c r="L8" s="15" t="s">
        <v>353</v>
      </c>
      <c r="M8" s="195" t="s">
        <v>19</v>
      </c>
      <c r="N8" s="188" t="s">
        <v>444</v>
      </c>
      <c r="O8" s="213">
        <v>19.989999999999998</v>
      </c>
      <c r="P8" s="212">
        <f t="shared" si="0"/>
        <v>19.989999999999998</v>
      </c>
      <c r="Q8" s="212">
        <f t="shared" si="1"/>
        <v>2.4987499999999998</v>
      </c>
      <c r="R8" s="211">
        <v>1</v>
      </c>
      <c r="S8" s="194" t="s">
        <v>477</v>
      </c>
      <c r="T8" s="190">
        <v>8</v>
      </c>
      <c r="V8" s="190">
        <v>1</v>
      </c>
      <c r="W8" s="189" t="s">
        <v>360</v>
      </c>
      <c r="X8" s="38">
        <v>0</v>
      </c>
    </row>
    <row r="9" spans="1:88">
      <c r="B9" s="190">
        <v>5</v>
      </c>
      <c r="C9" s="190">
        <v>5</v>
      </c>
      <c r="D9" s="190" t="s">
        <v>489</v>
      </c>
      <c r="E9" s="216">
        <v>45023</v>
      </c>
      <c r="F9" s="215" t="s">
        <v>490</v>
      </c>
      <c r="G9" s="224" t="s">
        <v>79</v>
      </c>
      <c r="H9" s="215" t="s">
        <v>89</v>
      </c>
      <c r="I9" s="307" t="s">
        <v>491</v>
      </c>
      <c r="J9" s="188" t="s">
        <v>374</v>
      </c>
      <c r="K9" s="188" t="s">
        <v>406</v>
      </c>
      <c r="L9" s="28" t="s">
        <v>353</v>
      </c>
      <c r="M9" s="195" t="s">
        <v>19</v>
      </c>
      <c r="N9" s="188" t="s">
        <v>376</v>
      </c>
      <c r="O9" s="213">
        <v>15.99</v>
      </c>
      <c r="P9" s="212">
        <f t="shared" si="0"/>
        <v>15.99</v>
      </c>
      <c r="Q9" s="212">
        <f t="shared" si="1"/>
        <v>1.599</v>
      </c>
      <c r="R9" s="211">
        <v>1</v>
      </c>
      <c r="S9" s="194" t="str">
        <f>IF(R9=1,"Single canister",CONCATENATE(R9,"-Pack"))</f>
        <v>Single canister</v>
      </c>
      <c r="T9" s="190">
        <v>10</v>
      </c>
      <c r="V9" s="190">
        <v>1</v>
      </c>
      <c r="W9" s="189"/>
      <c r="X9" s="38">
        <v>1</v>
      </c>
    </row>
    <row r="10" spans="1:88">
      <c r="B10" s="190">
        <v>6</v>
      </c>
      <c r="C10" s="190">
        <v>6</v>
      </c>
      <c r="D10" s="190">
        <v>1</v>
      </c>
      <c r="E10" s="216">
        <v>44988</v>
      </c>
      <c r="F10" s="224" t="s">
        <v>78</v>
      </c>
      <c r="G10" s="224" t="s">
        <v>79</v>
      </c>
      <c r="H10" s="224" t="s">
        <v>84</v>
      </c>
      <c r="I10" s="228" t="s">
        <v>80</v>
      </c>
      <c r="J10" s="208" t="s">
        <v>498</v>
      </c>
      <c r="K10" s="208" t="s">
        <v>499</v>
      </c>
      <c r="L10" s="28" t="s">
        <v>353</v>
      </c>
      <c r="M10" s="225" t="s">
        <v>350</v>
      </c>
      <c r="N10" s="208"/>
      <c r="O10" s="213">
        <v>32.700000000000003</v>
      </c>
      <c r="P10" s="212">
        <f t="shared" si="0"/>
        <v>10.9</v>
      </c>
      <c r="Q10" s="212">
        <f t="shared" si="1"/>
        <v>3.1142857142857143</v>
      </c>
      <c r="R10" s="211">
        <v>3</v>
      </c>
      <c r="S10" s="211" t="s">
        <v>373</v>
      </c>
      <c r="T10" s="211">
        <v>3.5</v>
      </c>
      <c r="U10" s="211"/>
      <c r="V10" s="211">
        <v>1</v>
      </c>
      <c r="W10" s="189"/>
      <c r="X10" s="38">
        <v>0</v>
      </c>
    </row>
    <row r="11" spans="1:88">
      <c r="B11" s="190">
        <v>7</v>
      </c>
      <c r="C11" s="190">
        <v>7</v>
      </c>
      <c r="D11" s="190">
        <v>1</v>
      </c>
      <c r="E11" s="216">
        <v>44988</v>
      </c>
      <c r="F11" s="224" t="s">
        <v>78</v>
      </c>
      <c r="G11" s="224" t="s">
        <v>79</v>
      </c>
      <c r="H11" s="224" t="s">
        <v>84</v>
      </c>
      <c r="I11" s="228" t="s">
        <v>80</v>
      </c>
      <c r="J11" s="208" t="s">
        <v>498</v>
      </c>
      <c r="K11" s="188" t="s">
        <v>473</v>
      </c>
      <c r="L11" s="28" t="s">
        <v>353</v>
      </c>
      <c r="M11" s="225" t="s">
        <v>19</v>
      </c>
      <c r="N11" s="188" t="s">
        <v>444</v>
      </c>
      <c r="O11" s="213">
        <v>2.99</v>
      </c>
      <c r="P11" s="212">
        <f t="shared" si="0"/>
        <v>2.99</v>
      </c>
      <c r="Q11" s="212">
        <f t="shared" si="1"/>
        <v>0.85428571428571431</v>
      </c>
      <c r="R11" s="211">
        <v>1</v>
      </c>
      <c r="S11" s="211" t="s">
        <v>477</v>
      </c>
      <c r="T11" s="211">
        <v>3.5</v>
      </c>
      <c r="U11" s="211"/>
      <c r="V11" s="211">
        <v>1</v>
      </c>
      <c r="W11" s="189" t="s">
        <v>360</v>
      </c>
      <c r="X11" s="38">
        <v>0</v>
      </c>
    </row>
    <row r="12" spans="1:88">
      <c r="B12" s="190">
        <v>8</v>
      </c>
      <c r="C12" s="190">
        <v>8</v>
      </c>
      <c r="D12" s="190">
        <v>1</v>
      </c>
      <c r="E12" s="216">
        <v>44988</v>
      </c>
      <c r="F12" s="224" t="s">
        <v>78</v>
      </c>
      <c r="G12" s="224" t="s">
        <v>79</v>
      </c>
      <c r="H12" s="224" t="s">
        <v>84</v>
      </c>
      <c r="I12" s="228" t="s">
        <v>80</v>
      </c>
      <c r="J12" s="208" t="s">
        <v>498</v>
      </c>
      <c r="K12" s="188" t="s">
        <v>473</v>
      </c>
      <c r="L12" s="28" t="s">
        <v>353</v>
      </c>
      <c r="M12" s="225" t="s">
        <v>19</v>
      </c>
      <c r="N12" s="188" t="s">
        <v>444</v>
      </c>
      <c r="O12" s="213">
        <v>4.99</v>
      </c>
      <c r="P12" s="212">
        <f t="shared" si="0"/>
        <v>4.99</v>
      </c>
      <c r="Q12" s="212">
        <f t="shared" si="1"/>
        <v>1.4257142857142857</v>
      </c>
      <c r="R12" s="211">
        <v>1</v>
      </c>
      <c r="S12" s="211" t="s">
        <v>477</v>
      </c>
      <c r="T12" s="211">
        <v>3.5</v>
      </c>
      <c r="U12" s="211"/>
      <c r="V12" s="211">
        <v>1</v>
      </c>
      <c r="W12" s="189" t="s">
        <v>360</v>
      </c>
      <c r="X12" s="38">
        <v>0</v>
      </c>
    </row>
    <row r="13" spans="1:88">
      <c r="B13" s="190">
        <v>9</v>
      </c>
      <c r="C13" s="190">
        <v>9</v>
      </c>
      <c r="D13" s="190">
        <v>1</v>
      </c>
      <c r="E13" s="216">
        <v>44988</v>
      </c>
      <c r="F13" s="224" t="s">
        <v>78</v>
      </c>
      <c r="G13" s="224" t="s">
        <v>79</v>
      </c>
      <c r="H13" s="224" t="s">
        <v>84</v>
      </c>
      <c r="I13" s="228" t="s">
        <v>80</v>
      </c>
      <c r="J13" s="208" t="s">
        <v>498</v>
      </c>
      <c r="K13" s="188" t="s">
        <v>473</v>
      </c>
      <c r="L13" s="28" t="s">
        <v>353</v>
      </c>
      <c r="M13" s="225" t="s">
        <v>19</v>
      </c>
      <c r="N13" s="188" t="s">
        <v>444</v>
      </c>
      <c r="O13" s="213">
        <v>15.99</v>
      </c>
      <c r="P13" s="212">
        <f t="shared" si="0"/>
        <v>15.99</v>
      </c>
      <c r="Q13" s="212">
        <f t="shared" si="1"/>
        <v>1.599</v>
      </c>
      <c r="R13" s="211">
        <v>1</v>
      </c>
      <c r="S13" s="211" t="s">
        <v>477</v>
      </c>
      <c r="T13" s="211">
        <v>10</v>
      </c>
      <c r="U13" s="211"/>
      <c r="V13" s="211">
        <v>1</v>
      </c>
      <c r="W13" s="189" t="s">
        <v>360</v>
      </c>
      <c r="X13" s="38">
        <v>0</v>
      </c>
    </row>
    <row r="14" spans="1:88">
      <c r="B14" s="190">
        <v>10</v>
      </c>
      <c r="C14" s="190">
        <v>10</v>
      </c>
      <c r="D14" s="190">
        <v>1</v>
      </c>
      <c r="E14" s="216">
        <v>44988</v>
      </c>
      <c r="F14" s="224" t="s">
        <v>78</v>
      </c>
      <c r="G14" s="224" t="s">
        <v>79</v>
      </c>
      <c r="H14" s="224" t="s">
        <v>84</v>
      </c>
      <c r="I14" s="228" t="s">
        <v>80</v>
      </c>
      <c r="J14" s="208" t="s">
        <v>517</v>
      </c>
      <c r="K14" s="208" t="s">
        <v>518</v>
      </c>
      <c r="L14" s="28" t="s">
        <v>353</v>
      </c>
      <c r="M14" s="225" t="s">
        <v>350</v>
      </c>
      <c r="N14" s="208"/>
      <c r="O14" s="213">
        <v>6.75</v>
      </c>
      <c r="P14" s="212">
        <f t="shared" si="0"/>
        <v>6.75</v>
      </c>
      <c r="Q14" s="212">
        <f t="shared" si="1"/>
        <v>0.67500000000000004</v>
      </c>
      <c r="R14" s="211">
        <v>1</v>
      </c>
      <c r="S14" s="211" t="s">
        <v>477</v>
      </c>
      <c r="T14" s="211">
        <v>10</v>
      </c>
      <c r="U14" s="211"/>
      <c r="V14" s="211">
        <v>1</v>
      </c>
      <c r="W14" s="189"/>
      <c r="X14" s="38">
        <v>0</v>
      </c>
    </row>
    <row r="15" spans="1:88">
      <c r="B15" s="190">
        <v>11</v>
      </c>
      <c r="C15" s="190">
        <v>11</v>
      </c>
      <c r="D15" s="190">
        <v>1</v>
      </c>
      <c r="E15" s="216">
        <v>44988</v>
      </c>
      <c r="F15" s="224" t="s">
        <v>78</v>
      </c>
      <c r="G15" s="224" t="s">
        <v>79</v>
      </c>
      <c r="H15" s="224" t="s">
        <v>84</v>
      </c>
      <c r="I15" s="228" t="s">
        <v>80</v>
      </c>
      <c r="J15" s="188" t="s">
        <v>523</v>
      </c>
      <c r="K15" s="208" t="s">
        <v>524</v>
      </c>
      <c r="L15" s="28" t="s">
        <v>353</v>
      </c>
      <c r="M15" s="225" t="s">
        <v>528</v>
      </c>
      <c r="N15" s="208" t="s">
        <v>529</v>
      </c>
      <c r="O15" s="213">
        <v>49.9</v>
      </c>
      <c r="P15" s="212">
        <f t="shared" si="0"/>
        <v>8.3166666666666664</v>
      </c>
      <c r="Q15" s="212">
        <f t="shared" si="1"/>
        <v>0.83166666666666667</v>
      </c>
      <c r="R15" s="211">
        <v>6</v>
      </c>
      <c r="S15" s="211" t="s">
        <v>377</v>
      </c>
      <c r="T15" s="211">
        <v>10</v>
      </c>
      <c r="U15" s="211"/>
      <c r="V15" s="211">
        <v>1</v>
      </c>
      <c r="W15" s="189" t="s">
        <v>360</v>
      </c>
      <c r="X15" s="38">
        <v>1</v>
      </c>
    </row>
    <row r="16" spans="1:88">
      <c r="B16" s="190">
        <v>12</v>
      </c>
      <c r="C16" s="190">
        <v>12</v>
      </c>
      <c r="D16" s="190">
        <v>1</v>
      </c>
      <c r="E16" s="216">
        <v>44988</v>
      </c>
      <c r="F16" s="224" t="s">
        <v>78</v>
      </c>
      <c r="G16" s="224" t="s">
        <v>79</v>
      </c>
      <c r="H16" s="224" t="s">
        <v>84</v>
      </c>
      <c r="I16" s="228" t="s">
        <v>80</v>
      </c>
      <c r="J16" s="188" t="s">
        <v>523</v>
      </c>
      <c r="K16" s="208" t="s">
        <v>524</v>
      </c>
      <c r="L16" s="28" t="s">
        <v>353</v>
      </c>
      <c r="M16" s="225" t="s">
        <v>528</v>
      </c>
      <c r="N16" s="208" t="s">
        <v>529</v>
      </c>
      <c r="O16" s="213">
        <v>39.9</v>
      </c>
      <c r="P16" s="212">
        <f t="shared" si="0"/>
        <v>9.9749999999999996</v>
      </c>
      <c r="Q16" s="212">
        <f t="shared" si="1"/>
        <v>0.99749999999999994</v>
      </c>
      <c r="R16" s="211">
        <v>4</v>
      </c>
      <c r="S16" s="211" t="s">
        <v>404</v>
      </c>
      <c r="T16" s="211">
        <v>10</v>
      </c>
      <c r="U16" s="211"/>
      <c r="V16" s="211">
        <v>1</v>
      </c>
      <c r="W16" s="189" t="s">
        <v>360</v>
      </c>
      <c r="X16" s="38">
        <v>0</v>
      </c>
    </row>
    <row r="17" spans="2:24">
      <c r="B17" s="190">
        <v>13</v>
      </c>
      <c r="C17" s="190">
        <v>13</v>
      </c>
      <c r="D17" s="190">
        <v>1</v>
      </c>
      <c r="E17" s="216">
        <v>44988</v>
      </c>
      <c r="F17" s="224" t="s">
        <v>78</v>
      </c>
      <c r="G17" s="224" t="s">
        <v>79</v>
      </c>
      <c r="H17" s="224" t="s">
        <v>84</v>
      </c>
      <c r="I17" s="228" t="s">
        <v>80</v>
      </c>
      <c r="J17" s="207" t="s">
        <v>388</v>
      </c>
      <c r="K17" s="208" t="s">
        <v>389</v>
      </c>
      <c r="L17" s="28" t="s">
        <v>537</v>
      </c>
      <c r="M17" s="225" t="s">
        <v>19</v>
      </c>
      <c r="N17" s="188" t="s">
        <v>391</v>
      </c>
      <c r="O17" s="213">
        <v>96</v>
      </c>
      <c r="P17" s="212">
        <f t="shared" si="0"/>
        <v>16</v>
      </c>
      <c r="Q17" s="212">
        <f t="shared" si="1"/>
        <v>2</v>
      </c>
      <c r="R17" s="211">
        <v>6</v>
      </c>
      <c r="S17" s="211" t="s">
        <v>377</v>
      </c>
      <c r="T17" s="211">
        <v>8</v>
      </c>
      <c r="U17" s="211"/>
      <c r="V17" s="211">
        <v>1</v>
      </c>
      <c r="W17" s="189"/>
      <c r="X17" s="38">
        <v>0</v>
      </c>
    </row>
    <row r="18" spans="2:24">
      <c r="B18" s="190">
        <v>14</v>
      </c>
      <c r="C18" s="190">
        <v>14</v>
      </c>
      <c r="D18" s="190">
        <v>1</v>
      </c>
      <c r="E18" s="216">
        <v>44988</v>
      </c>
      <c r="F18" s="224" t="s">
        <v>78</v>
      </c>
      <c r="G18" s="224" t="s">
        <v>79</v>
      </c>
      <c r="H18" s="224" t="s">
        <v>84</v>
      </c>
      <c r="I18" s="228" t="s">
        <v>80</v>
      </c>
      <c r="J18" s="207" t="s">
        <v>388</v>
      </c>
      <c r="K18" s="208" t="s">
        <v>389</v>
      </c>
      <c r="L18" s="28" t="s">
        <v>537</v>
      </c>
      <c r="M18" s="225" t="s">
        <v>19</v>
      </c>
      <c r="N18" s="188" t="s">
        <v>391</v>
      </c>
      <c r="O18" s="213" t="s">
        <v>544</v>
      </c>
      <c r="P18" s="212" t="str">
        <f t="shared" si="0"/>
        <v>-</v>
      </c>
      <c r="Q18" s="212" t="str">
        <f t="shared" si="1"/>
        <v>-</v>
      </c>
      <c r="R18" s="211">
        <v>8</v>
      </c>
      <c r="S18" s="211" t="s">
        <v>477</v>
      </c>
      <c r="T18" s="211">
        <v>8</v>
      </c>
      <c r="U18" s="211"/>
      <c r="V18" s="211">
        <v>0</v>
      </c>
      <c r="W18" s="189"/>
      <c r="X18" s="38">
        <v>0</v>
      </c>
    </row>
    <row r="19" spans="2:24">
      <c r="B19" s="190">
        <v>15</v>
      </c>
      <c r="C19" s="190">
        <v>15</v>
      </c>
      <c r="D19" s="190">
        <v>1</v>
      </c>
      <c r="E19" s="216">
        <v>44988</v>
      </c>
      <c r="F19" s="224" t="s">
        <v>78</v>
      </c>
      <c r="G19" s="224" t="s">
        <v>79</v>
      </c>
      <c r="H19" s="224" t="s">
        <v>84</v>
      </c>
      <c r="I19" s="228" t="s">
        <v>80</v>
      </c>
      <c r="J19" s="207" t="s">
        <v>388</v>
      </c>
      <c r="K19" s="208" t="s">
        <v>389</v>
      </c>
      <c r="L19" s="28" t="s">
        <v>537</v>
      </c>
      <c r="M19" s="225" t="s">
        <v>19</v>
      </c>
      <c r="N19" s="188" t="s">
        <v>391</v>
      </c>
      <c r="O19" s="213">
        <v>44</v>
      </c>
      <c r="P19" s="212">
        <f t="shared" si="0"/>
        <v>44</v>
      </c>
      <c r="Q19" s="212">
        <f t="shared" si="1"/>
        <v>5.5</v>
      </c>
      <c r="R19" s="211">
        <v>1</v>
      </c>
      <c r="S19" s="211" t="s">
        <v>477</v>
      </c>
      <c r="T19" s="211">
        <v>8</v>
      </c>
      <c r="U19" s="211"/>
      <c r="V19" s="211">
        <v>0</v>
      </c>
      <c r="W19" s="189"/>
      <c r="X19" s="38">
        <v>0</v>
      </c>
    </row>
    <row r="20" spans="2:24">
      <c r="B20" s="190">
        <v>16</v>
      </c>
      <c r="C20" s="190">
        <v>16</v>
      </c>
      <c r="D20" s="190">
        <v>1</v>
      </c>
      <c r="E20" s="216">
        <v>44988</v>
      </c>
      <c r="F20" s="224" t="s">
        <v>78</v>
      </c>
      <c r="G20" s="224" t="s">
        <v>79</v>
      </c>
      <c r="H20" s="224" t="s">
        <v>84</v>
      </c>
      <c r="I20" s="228" t="s">
        <v>80</v>
      </c>
      <c r="J20" s="188" t="s">
        <v>550</v>
      </c>
      <c r="K20" s="208" t="s">
        <v>551</v>
      </c>
      <c r="L20" s="28" t="s">
        <v>353</v>
      </c>
      <c r="M20" s="225" t="s">
        <v>350</v>
      </c>
      <c r="N20" s="188" t="s">
        <v>555</v>
      </c>
      <c r="O20" s="213" t="s">
        <v>544</v>
      </c>
      <c r="P20" s="212" t="str">
        <f t="shared" si="0"/>
        <v>-</v>
      </c>
      <c r="Q20" s="212" t="str">
        <f t="shared" si="1"/>
        <v>-</v>
      </c>
      <c r="R20" s="211">
        <v>1</v>
      </c>
      <c r="S20" s="211" t="s">
        <v>477</v>
      </c>
      <c r="T20" s="211">
        <v>10</v>
      </c>
      <c r="U20" s="211"/>
      <c r="V20" s="211">
        <v>1</v>
      </c>
      <c r="W20" s="189"/>
      <c r="X20" s="38">
        <v>0</v>
      </c>
    </row>
    <row r="21" spans="2:24">
      <c r="B21" s="190">
        <v>17</v>
      </c>
      <c r="C21" s="190">
        <v>17</v>
      </c>
      <c r="D21" s="190">
        <v>1</v>
      </c>
      <c r="E21" s="216">
        <v>44988</v>
      </c>
      <c r="F21" s="224" t="s">
        <v>78</v>
      </c>
      <c r="G21" s="224" t="s">
        <v>79</v>
      </c>
      <c r="H21" s="224" t="s">
        <v>84</v>
      </c>
      <c r="I21" s="228" t="s">
        <v>80</v>
      </c>
      <c r="J21" s="188" t="s">
        <v>374</v>
      </c>
      <c r="K21" s="208" t="s">
        <v>375</v>
      </c>
      <c r="L21" s="28" t="s">
        <v>353</v>
      </c>
      <c r="M21" s="195" t="s">
        <v>19</v>
      </c>
      <c r="N21" s="188" t="s">
        <v>376</v>
      </c>
      <c r="O21" s="213">
        <v>7.39</v>
      </c>
      <c r="P21" s="212">
        <f t="shared" si="0"/>
        <v>7.39</v>
      </c>
      <c r="Q21" s="212">
        <f t="shared" si="1"/>
        <v>2.1114285714285712</v>
      </c>
      <c r="R21" s="211">
        <v>1</v>
      </c>
      <c r="S21" s="211" t="s">
        <v>477</v>
      </c>
      <c r="T21" s="211">
        <v>3.5</v>
      </c>
      <c r="U21" s="211"/>
      <c r="V21" s="211">
        <v>0</v>
      </c>
      <c r="W21" s="189" t="s">
        <v>360</v>
      </c>
      <c r="X21" s="38">
        <v>1</v>
      </c>
    </row>
    <row r="22" spans="2:24">
      <c r="B22" s="190">
        <v>18</v>
      </c>
      <c r="C22" s="190">
        <v>18</v>
      </c>
      <c r="D22" s="190">
        <v>1</v>
      </c>
      <c r="E22" s="216">
        <v>44988</v>
      </c>
      <c r="F22" s="224" t="s">
        <v>78</v>
      </c>
      <c r="G22" s="224" t="s">
        <v>79</v>
      </c>
      <c r="H22" s="224" t="s">
        <v>84</v>
      </c>
      <c r="I22" s="228" t="s">
        <v>80</v>
      </c>
      <c r="J22" s="188" t="s">
        <v>374</v>
      </c>
      <c r="K22" s="208" t="s">
        <v>375</v>
      </c>
      <c r="L22" s="28" t="s">
        <v>353</v>
      </c>
      <c r="M22" s="195" t="s">
        <v>19</v>
      </c>
      <c r="N22" s="188" t="s">
        <v>376</v>
      </c>
      <c r="O22" s="213">
        <v>32.9</v>
      </c>
      <c r="P22" s="212">
        <f t="shared" si="0"/>
        <v>5.4833333333333334</v>
      </c>
      <c r="Q22" s="212">
        <f t="shared" si="1"/>
        <v>0.54833333333333334</v>
      </c>
      <c r="R22" s="211">
        <v>6</v>
      </c>
      <c r="S22" s="211" t="s">
        <v>377</v>
      </c>
      <c r="T22" s="211">
        <v>10</v>
      </c>
      <c r="U22" s="211"/>
      <c r="V22" s="211">
        <v>0</v>
      </c>
      <c r="W22" s="189" t="s">
        <v>360</v>
      </c>
      <c r="X22" s="38">
        <v>1</v>
      </c>
    </row>
    <row r="23" spans="2:24">
      <c r="B23" s="190">
        <v>19</v>
      </c>
      <c r="C23" s="190">
        <v>19</v>
      </c>
      <c r="D23" s="190">
        <v>1</v>
      </c>
      <c r="E23" s="216">
        <v>44988</v>
      </c>
      <c r="F23" s="224" t="s">
        <v>78</v>
      </c>
      <c r="G23" s="224" t="s">
        <v>79</v>
      </c>
      <c r="H23" s="224" t="s">
        <v>84</v>
      </c>
      <c r="I23" s="228" t="s">
        <v>80</v>
      </c>
      <c r="J23" s="188" t="s">
        <v>374</v>
      </c>
      <c r="K23" s="208" t="s">
        <v>375</v>
      </c>
      <c r="L23" s="28" t="s">
        <v>353</v>
      </c>
      <c r="M23" s="195" t="s">
        <v>19</v>
      </c>
      <c r="N23" s="188" t="s">
        <v>376</v>
      </c>
      <c r="O23" s="213">
        <v>12.52</v>
      </c>
      <c r="P23" s="212">
        <f t="shared" si="0"/>
        <v>6.26</v>
      </c>
      <c r="Q23" s="212">
        <f t="shared" si="1"/>
        <v>0.626</v>
      </c>
      <c r="R23" s="211">
        <v>2</v>
      </c>
      <c r="S23" s="211" t="s">
        <v>355</v>
      </c>
      <c r="T23" s="211">
        <v>10</v>
      </c>
      <c r="U23" s="211"/>
      <c r="V23" s="211">
        <v>0</v>
      </c>
      <c r="W23" s="189" t="s">
        <v>360</v>
      </c>
      <c r="X23" s="38">
        <v>1</v>
      </c>
    </row>
    <row r="24" spans="2:24">
      <c r="B24" s="190">
        <v>20</v>
      </c>
      <c r="C24" s="190">
        <v>20</v>
      </c>
      <c r="D24" s="190">
        <v>1</v>
      </c>
      <c r="E24" s="216">
        <v>44988</v>
      </c>
      <c r="F24" s="224" t="s">
        <v>78</v>
      </c>
      <c r="G24" s="224" t="s">
        <v>79</v>
      </c>
      <c r="H24" s="224" t="s">
        <v>84</v>
      </c>
      <c r="I24" s="228" t="s">
        <v>80</v>
      </c>
      <c r="J24" s="188" t="s">
        <v>374</v>
      </c>
      <c r="K24" s="208" t="s">
        <v>375</v>
      </c>
      <c r="L24" s="28" t="s">
        <v>353</v>
      </c>
      <c r="M24" s="195" t="s">
        <v>19</v>
      </c>
      <c r="N24" s="188" t="s">
        <v>376</v>
      </c>
      <c r="O24" s="213">
        <v>22.78</v>
      </c>
      <c r="P24" s="212">
        <f t="shared" si="0"/>
        <v>7.5933333333333337</v>
      </c>
      <c r="Q24" s="212">
        <f t="shared" si="1"/>
        <v>0.75933333333333342</v>
      </c>
      <c r="R24" s="211">
        <v>3</v>
      </c>
      <c r="S24" s="211" t="s">
        <v>373</v>
      </c>
      <c r="T24" s="211">
        <v>10</v>
      </c>
      <c r="U24" s="211"/>
      <c r="V24" s="211">
        <v>0</v>
      </c>
      <c r="W24" s="189" t="s">
        <v>360</v>
      </c>
      <c r="X24" s="38">
        <v>1</v>
      </c>
    </row>
    <row r="25" spans="2:24">
      <c r="B25" s="190">
        <v>21</v>
      </c>
      <c r="C25" s="190">
        <v>21</v>
      </c>
      <c r="D25" s="190">
        <v>1</v>
      </c>
      <c r="E25" s="216">
        <v>44988</v>
      </c>
      <c r="F25" s="224" t="s">
        <v>78</v>
      </c>
      <c r="G25" s="224" t="s">
        <v>79</v>
      </c>
      <c r="H25" s="224" t="s">
        <v>84</v>
      </c>
      <c r="I25" s="228" t="s">
        <v>80</v>
      </c>
      <c r="J25" s="188" t="s">
        <v>374</v>
      </c>
      <c r="K25" s="208" t="s">
        <v>375</v>
      </c>
      <c r="L25" s="28" t="s">
        <v>353</v>
      </c>
      <c r="M25" s="195" t="s">
        <v>19</v>
      </c>
      <c r="N25" s="188" t="s">
        <v>376</v>
      </c>
      <c r="O25" s="213">
        <v>54.09</v>
      </c>
      <c r="P25" s="212">
        <f t="shared" si="0"/>
        <v>4.5075000000000003</v>
      </c>
      <c r="Q25" s="212">
        <f t="shared" si="1"/>
        <v>0.45075000000000004</v>
      </c>
      <c r="R25" s="211">
        <v>12</v>
      </c>
      <c r="S25" s="211" t="s">
        <v>2251</v>
      </c>
      <c r="T25" s="211">
        <v>10</v>
      </c>
      <c r="U25" s="211"/>
      <c r="V25" s="211">
        <v>0</v>
      </c>
      <c r="W25" s="189" t="s">
        <v>360</v>
      </c>
      <c r="X25" s="38">
        <v>1</v>
      </c>
    </row>
    <row r="26" spans="2:24">
      <c r="B26" s="190">
        <v>22</v>
      </c>
      <c r="C26" s="190">
        <v>22</v>
      </c>
      <c r="D26" s="190">
        <v>1</v>
      </c>
      <c r="E26" s="216">
        <v>44988</v>
      </c>
      <c r="F26" s="224" t="s">
        <v>78</v>
      </c>
      <c r="G26" s="224" t="s">
        <v>79</v>
      </c>
      <c r="H26" s="224" t="s">
        <v>84</v>
      </c>
      <c r="I26" s="228" t="s">
        <v>80</v>
      </c>
      <c r="J26" s="188" t="s">
        <v>374</v>
      </c>
      <c r="K26" s="208" t="s">
        <v>375</v>
      </c>
      <c r="L26" s="28" t="s">
        <v>353</v>
      </c>
      <c r="M26" s="195" t="s">
        <v>19</v>
      </c>
      <c r="N26" s="188" t="s">
        <v>376</v>
      </c>
      <c r="O26" s="213">
        <v>12.04</v>
      </c>
      <c r="P26" s="212">
        <f t="shared" si="0"/>
        <v>6.02</v>
      </c>
      <c r="Q26" s="212">
        <f t="shared" si="1"/>
        <v>0.60199999999999998</v>
      </c>
      <c r="R26" s="211">
        <v>2</v>
      </c>
      <c r="S26" s="211" t="s">
        <v>355</v>
      </c>
      <c r="T26" s="211">
        <v>10</v>
      </c>
      <c r="U26" s="211"/>
      <c r="V26" s="211">
        <v>0</v>
      </c>
      <c r="W26" s="189" t="s">
        <v>360</v>
      </c>
      <c r="X26" s="38">
        <v>1</v>
      </c>
    </row>
    <row r="27" spans="2:24">
      <c r="B27" s="190">
        <v>23</v>
      </c>
      <c r="C27" s="190">
        <v>23</v>
      </c>
      <c r="D27" s="190">
        <v>1</v>
      </c>
      <c r="E27" s="216">
        <v>44988</v>
      </c>
      <c r="F27" s="224" t="s">
        <v>78</v>
      </c>
      <c r="G27" s="224" t="s">
        <v>79</v>
      </c>
      <c r="H27" s="224" t="s">
        <v>84</v>
      </c>
      <c r="I27" s="228" t="s">
        <v>80</v>
      </c>
      <c r="J27" s="188" t="s">
        <v>374</v>
      </c>
      <c r="K27" s="208" t="s">
        <v>375</v>
      </c>
      <c r="L27" s="28" t="s">
        <v>353</v>
      </c>
      <c r="M27" s="195" t="s">
        <v>19</v>
      </c>
      <c r="N27" s="188" t="s">
        <v>376</v>
      </c>
      <c r="O27" s="213">
        <v>42.99</v>
      </c>
      <c r="P27" s="212">
        <f t="shared" si="0"/>
        <v>7.165</v>
      </c>
      <c r="Q27" s="212">
        <f t="shared" si="1"/>
        <v>0.5970833333333333</v>
      </c>
      <c r="R27" s="211">
        <v>6</v>
      </c>
      <c r="S27" s="211" t="s">
        <v>377</v>
      </c>
      <c r="T27" s="211">
        <v>12</v>
      </c>
      <c r="U27" s="211"/>
      <c r="V27" s="211">
        <v>0</v>
      </c>
      <c r="W27" s="189" t="s">
        <v>360</v>
      </c>
      <c r="X27" s="38">
        <v>1</v>
      </c>
    </row>
    <row r="28" spans="2:24">
      <c r="B28" s="190">
        <v>24</v>
      </c>
      <c r="C28" s="190">
        <v>24</v>
      </c>
      <c r="D28" s="190">
        <v>1</v>
      </c>
      <c r="E28" s="216">
        <v>44988</v>
      </c>
      <c r="F28" s="224" t="s">
        <v>78</v>
      </c>
      <c r="G28" s="224" t="s">
        <v>79</v>
      </c>
      <c r="H28" s="224" t="s">
        <v>84</v>
      </c>
      <c r="I28" s="228" t="s">
        <v>80</v>
      </c>
      <c r="J28" s="188" t="s">
        <v>374</v>
      </c>
      <c r="K28" s="208" t="s">
        <v>375</v>
      </c>
      <c r="L28" s="28" t="s">
        <v>353</v>
      </c>
      <c r="M28" s="195" t="s">
        <v>19</v>
      </c>
      <c r="N28" s="188" t="s">
        <v>376</v>
      </c>
      <c r="O28" s="213">
        <v>26.09</v>
      </c>
      <c r="P28" s="212">
        <f t="shared" si="0"/>
        <v>8.6966666666666672</v>
      </c>
      <c r="Q28" s="212">
        <f t="shared" si="1"/>
        <v>0.72472222222222227</v>
      </c>
      <c r="R28" s="211">
        <v>3</v>
      </c>
      <c r="S28" s="211" t="s">
        <v>373</v>
      </c>
      <c r="T28" s="211">
        <v>12</v>
      </c>
      <c r="U28" s="211"/>
      <c r="V28" s="211"/>
      <c r="W28" s="189" t="s">
        <v>360</v>
      </c>
      <c r="X28" s="38">
        <v>0</v>
      </c>
    </row>
    <row r="29" spans="2:24">
      <c r="B29" s="190">
        <v>25</v>
      </c>
      <c r="C29" s="190">
        <v>25</v>
      </c>
      <c r="D29" s="190">
        <v>1</v>
      </c>
      <c r="E29" s="216">
        <v>44988</v>
      </c>
      <c r="F29" s="224" t="s">
        <v>78</v>
      </c>
      <c r="G29" s="224" t="s">
        <v>79</v>
      </c>
      <c r="H29" s="224" t="s">
        <v>84</v>
      </c>
      <c r="I29" s="228" t="s">
        <v>80</v>
      </c>
      <c r="J29" s="208" t="s">
        <v>594</v>
      </c>
      <c r="K29" s="208" t="s">
        <v>595</v>
      </c>
      <c r="L29" s="28" t="s">
        <v>537</v>
      </c>
      <c r="M29" s="195" t="s">
        <v>19</v>
      </c>
      <c r="N29" s="188" t="s">
        <v>599</v>
      </c>
      <c r="O29" s="213">
        <v>45.52</v>
      </c>
      <c r="P29" s="212">
        <f t="shared" si="0"/>
        <v>45.52</v>
      </c>
      <c r="Q29" s="212">
        <f t="shared" si="1"/>
        <v>3.7933333333333334</v>
      </c>
      <c r="R29" s="211">
        <v>1</v>
      </c>
      <c r="S29" s="211" t="s">
        <v>477</v>
      </c>
      <c r="T29" s="211">
        <v>12</v>
      </c>
      <c r="U29" s="211"/>
      <c r="V29" s="211">
        <v>0</v>
      </c>
      <c r="W29" s="189" t="s">
        <v>600</v>
      </c>
      <c r="X29" s="38">
        <v>0</v>
      </c>
    </row>
    <row r="30" spans="2:24">
      <c r="B30" s="190">
        <v>26</v>
      </c>
      <c r="C30" s="190">
        <v>26</v>
      </c>
      <c r="D30" s="190">
        <v>1</v>
      </c>
      <c r="E30" s="216">
        <v>44988</v>
      </c>
      <c r="F30" s="224" t="s">
        <v>78</v>
      </c>
      <c r="G30" s="224" t="s">
        <v>79</v>
      </c>
      <c r="H30" s="224" t="s">
        <v>84</v>
      </c>
      <c r="I30" s="228" t="s">
        <v>80</v>
      </c>
      <c r="J30" s="188" t="s">
        <v>601</v>
      </c>
      <c r="K30" s="208" t="s">
        <v>602</v>
      </c>
      <c r="L30" s="28" t="s">
        <v>537</v>
      </c>
      <c r="M30" s="225" t="s">
        <v>350</v>
      </c>
      <c r="N30" s="208" t="s">
        <v>606</v>
      </c>
      <c r="O30" s="213">
        <v>26.99</v>
      </c>
      <c r="P30" s="212">
        <f t="shared" si="0"/>
        <v>6.7474999999999996</v>
      </c>
      <c r="Q30" s="212">
        <f t="shared" si="1"/>
        <v>0.67474999999999996</v>
      </c>
      <c r="R30" s="211">
        <v>4</v>
      </c>
      <c r="S30" s="211" t="s">
        <v>404</v>
      </c>
      <c r="T30" s="211">
        <v>10</v>
      </c>
      <c r="U30" s="211"/>
      <c r="V30" s="211">
        <v>1</v>
      </c>
      <c r="W30" s="189" t="s">
        <v>360</v>
      </c>
      <c r="X30" s="38">
        <v>1</v>
      </c>
    </row>
    <row r="31" spans="2:24">
      <c r="B31" s="190">
        <v>27</v>
      </c>
      <c r="C31" s="190">
        <v>27</v>
      </c>
      <c r="D31" s="190">
        <v>1</v>
      </c>
      <c r="E31" s="216">
        <v>44988</v>
      </c>
      <c r="F31" s="224" t="s">
        <v>78</v>
      </c>
      <c r="G31" s="224" t="s">
        <v>79</v>
      </c>
      <c r="H31" s="224" t="s">
        <v>84</v>
      </c>
      <c r="I31" s="228" t="s">
        <v>80</v>
      </c>
      <c r="J31" s="188" t="s">
        <v>601</v>
      </c>
      <c r="K31" s="208" t="s">
        <v>602</v>
      </c>
      <c r="L31" s="28" t="s">
        <v>537</v>
      </c>
      <c r="M31" s="225" t="s">
        <v>350</v>
      </c>
      <c r="N31" s="208" t="s">
        <v>606</v>
      </c>
      <c r="O31" s="213">
        <v>17.989999999999998</v>
      </c>
      <c r="P31" s="212">
        <f t="shared" si="0"/>
        <v>8.9949999999999992</v>
      </c>
      <c r="Q31" s="212">
        <f t="shared" si="1"/>
        <v>0.89949999999999997</v>
      </c>
      <c r="R31" s="211">
        <v>2</v>
      </c>
      <c r="S31" s="211" t="s">
        <v>355</v>
      </c>
      <c r="T31" s="211">
        <v>10</v>
      </c>
      <c r="U31" s="211"/>
      <c r="V31" s="211">
        <v>1</v>
      </c>
      <c r="W31" s="189" t="s">
        <v>360</v>
      </c>
      <c r="X31" s="38">
        <v>1</v>
      </c>
    </row>
    <row r="32" spans="2:24">
      <c r="B32" s="190">
        <v>28</v>
      </c>
      <c r="C32" s="190">
        <v>28</v>
      </c>
      <c r="D32" s="190">
        <v>1</v>
      </c>
      <c r="E32" s="216">
        <v>44988</v>
      </c>
      <c r="F32" s="224" t="s">
        <v>78</v>
      </c>
      <c r="G32" s="224" t="s">
        <v>79</v>
      </c>
      <c r="H32" s="224" t="s">
        <v>84</v>
      </c>
      <c r="I32" s="228" t="s">
        <v>80</v>
      </c>
      <c r="J32" s="188" t="s">
        <v>601</v>
      </c>
      <c r="K32" s="208" t="s">
        <v>602</v>
      </c>
      <c r="L32" s="28" t="s">
        <v>537</v>
      </c>
      <c r="M32" s="225" t="s">
        <v>350</v>
      </c>
      <c r="N32" s="208" t="s">
        <v>606</v>
      </c>
      <c r="O32" s="213">
        <v>17.89</v>
      </c>
      <c r="P32" s="212">
        <f t="shared" si="0"/>
        <v>8.9450000000000003</v>
      </c>
      <c r="Q32" s="212">
        <f t="shared" si="1"/>
        <v>0.89450000000000007</v>
      </c>
      <c r="R32" s="211">
        <v>2</v>
      </c>
      <c r="S32" s="211" t="s">
        <v>355</v>
      </c>
      <c r="T32" s="211">
        <v>10</v>
      </c>
      <c r="U32" s="211"/>
      <c r="V32" s="211">
        <v>1</v>
      </c>
      <c r="W32" s="189" t="s">
        <v>360</v>
      </c>
      <c r="X32" s="38">
        <v>1</v>
      </c>
    </row>
    <row r="33" spans="2:24">
      <c r="B33" s="190">
        <v>29</v>
      </c>
      <c r="C33" s="190">
        <v>29</v>
      </c>
      <c r="D33" s="190">
        <v>1</v>
      </c>
      <c r="E33" s="216">
        <v>44988</v>
      </c>
      <c r="F33" s="224" t="s">
        <v>78</v>
      </c>
      <c r="G33" s="224" t="s">
        <v>79</v>
      </c>
      <c r="H33" s="224" t="s">
        <v>84</v>
      </c>
      <c r="I33" s="228" t="s">
        <v>80</v>
      </c>
      <c r="J33" s="208" t="s">
        <v>615</v>
      </c>
      <c r="K33" s="208" t="s">
        <v>616</v>
      </c>
      <c r="L33" s="28" t="s">
        <v>353</v>
      </c>
      <c r="M33" s="225" t="s">
        <v>528</v>
      </c>
      <c r="N33" s="208" t="s">
        <v>529</v>
      </c>
      <c r="O33" s="213">
        <v>16.16</v>
      </c>
      <c r="P33" s="212">
        <f t="shared" si="0"/>
        <v>8.08</v>
      </c>
      <c r="Q33" s="212">
        <f t="shared" si="1"/>
        <v>0.80800000000000005</v>
      </c>
      <c r="R33" s="211">
        <v>2</v>
      </c>
      <c r="S33" s="211" t="s">
        <v>355</v>
      </c>
      <c r="T33" s="211">
        <v>10</v>
      </c>
      <c r="U33" s="211"/>
      <c r="V33" s="211">
        <v>1</v>
      </c>
      <c r="W33" s="189" t="s">
        <v>360</v>
      </c>
      <c r="X33" s="38">
        <v>1</v>
      </c>
    </row>
    <row r="34" spans="2:24">
      <c r="B34" s="190">
        <v>30</v>
      </c>
      <c r="C34" s="190">
        <v>30</v>
      </c>
      <c r="D34" s="190">
        <v>1</v>
      </c>
      <c r="E34" s="216">
        <v>44988</v>
      </c>
      <c r="F34" s="224" t="s">
        <v>78</v>
      </c>
      <c r="G34" s="224" t="s">
        <v>79</v>
      </c>
      <c r="H34" s="224" t="s">
        <v>84</v>
      </c>
      <c r="I34" s="228" t="s">
        <v>80</v>
      </c>
      <c r="J34" s="208" t="s">
        <v>615</v>
      </c>
      <c r="K34" s="208" t="s">
        <v>616</v>
      </c>
      <c r="L34" s="28" t="s">
        <v>353</v>
      </c>
      <c r="M34" s="225" t="s">
        <v>528</v>
      </c>
      <c r="N34" s="208" t="s">
        <v>529</v>
      </c>
      <c r="O34" s="213">
        <v>37.200000000000003</v>
      </c>
      <c r="P34" s="212">
        <f t="shared" si="0"/>
        <v>6.2</v>
      </c>
      <c r="Q34" s="212">
        <f t="shared" si="1"/>
        <v>0.62</v>
      </c>
      <c r="R34" s="211">
        <v>6</v>
      </c>
      <c r="S34" s="211" t="s">
        <v>377</v>
      </c>
      <c r="T34" s="211">
        <v>10</v>
      </c>
      <c r="U34" s="211"/>
      <c r="V34" s="211">
        <v>1</v>
      </c>
      <c r="W34" s="189" t="s">
        <v>360</v>
      </c>
      <c r="X34" s="38">
        <v>1</v>
      </c>
    </row>
    <row r="35" spans="2:24">
      <c r="B35" s="190">
        <v>31</v>
      </c>
      <c r="C35" s="190">
        <v>31</v>
      </c>
      <c r="D35" s="190">
        <v>1</v>
      </c>
      <c r="E35" s="216">
        <v>44988</v>
      </c>
      <c r="F35" s="224" t="s">
        <v>78</v>
      </c>
      <c r="G35" s="224" t="s">
        <v>79</v>
      </c>
      <c r="H35" s="224" t="s">
        <v>84</v>
      </c>
      <c r="I35" s="228" t="s">
        <v>80</v>
      </c>
      <c r="J35" s="208" t="s">
        <v>615</v>
      </c>
      <c r="K35" s="208" t="s">
        <v>616</v>
      </c>
      <c r="L35" s="28" t="s">
        <v>353</v>
      </c>
      <c r="M35" s="225" t="s">
        <v>528</v>
      </c>
      <c r="N35" s="208" t="s">
        <v>529</v>
      </c>
      <c r="O35" s="213">
        <v>10.8</v>
      </c>
      <c r="P35" s="212">
        <f t="shared" si="0"/>
        <v>10.8</v>
      </c>
      <c r="Q35" s="212">
        <f t="shared" si="1"/>
        <v>1.08</v>
      </c>
      <c r="R35" s="211">
        <v>1</v>
      </c>
      <c r="S35" s="211" t="s">
        <v>477</v>
      </c>
      <c r="T35" s="211">
        <v>10</v>
      </c>
      <c r="U35" s="211"/>
      <c r="V35" s="211">
        <v>1</v>
      </c>
      <c r="W35" s="189" t="s">
        <v>360</v>
      </c>
      <c r="X35" s="38">
        <v>1</v>
      </c>
    </row>
    <row r="36" spans="2:24">
      <c r="B36" s="190">
        <v>32</v>
      </c>
      <c r="C36" s="190">
        <v>32</v>
      </c>
      <c r="D36" s="190">
        <v>1</v>
      </c>
      <c r="E36" s="216">
        <v>44988</v>
      </c>
      <c r="F36" s="224" t="s">
        <v>78</v>
      </c>
      <c r="G36" s="224" t="s">
        <v>79</v>
      </c>
      <c r="H36" s="224" t="s">
        <v>84</v>
      </c>
      <c r="I36" s="228" t="s">
        <v>80</v>
      </c>
      <c r="J36" s="208" t="s">
        <v>615</v>
      </c>
      <c r="K36" s="208" t="s">
        <v>616</v>
      </c>
      <c r="L36" s="28" t="s">
        <v>353</v>
      </c>
      <c r="M36" s="225" t="s">
        <v>528</v>
      </c>
      <c r="N36" s="208" t="s">
        <v>529</v>
      </c>
      <c r="O36" s="213">
        <v>16.16</v>
      </c>
      <c r="P36" s="212">
        <f t="shared" si="0"/>
        <v>8.08</v>
      </c>
      <c r="Q36" s="212">
        <f t="shared" si="1"/>
        <v>0.80800000000000005</v>
      </c>
      <c r="R36" s="211">
        <v>2</v>
      </c>
      <c r="S36" s="211" t="s">
        <v>355</v>
      </c>
      <c r="T36" s="211">
        <v>10</v>
      </c>
      <c r="U36" s="211"/>
      <c r="V36" s="211">
        <v>1</v>
      </c>
      <c r="W36" s="189" t="s">
        <v>360</v>
      </c>
      <c r="X36" s="38">
        <v>1</v>
      </c>
    </row>
    <row r="37" spans="2:24">
      <c r="B37" s="190">
        <v>33</v>
      </c>
      <c r="C37" s="190">
        <v>33</v>
      </c>
      <c r="D37" s="190">
        <v>1</v>
      </c>
      <c r="E37" s="216">
        <v>44988</v>
      </c>
      <c r="F37" s="224" t="s">
        <v>78</v>
      </c>
      <c r="G37" s="224" t="s">
        <v>79</v>
      </c>
      <c r="H37" s="224" t="s">
        <v>84</v>
      </c>
      <c r="I37" s="228" t="s">
        <v>80</v>
      </c>
      <c r="J37" s="208" t="s">
        <v>630</v>
      </c>
      <c r="K37" s="208" t="s">
        <v>631</v>
      </c>
      <c r="L37" s="28" t="s">
        <v>537</v>
      </c>
      <c r="M37" s="225" t="s">
        <v>19</v>
      </c>
      <c r="N37" s="208" t="s">
        <v>635</v>
      </c>
      <c r="O37" s="213">
        <v>13.13</v>
      </c>
      <c r="P37" s="212">
        <f t="shared" ref="P37:P68" si="2">IFERROR(O37/R37,"-")</f>
        <v>13.13</v>
      </c>
      <c r="Q37" s="212">
        <f t="shared" ref="Q37:Q68" si="3">IFERROR(P37/T37,"-")</f>
        <v>1.3130000000000002</v>
      </c>
      <c r="R37" s="211">
        <v>1</v>
      </c>
      <c r="S37" s="211" t="s">
        <v>477</v>
      </c>
      <c r="T37" s="211">
        <v>10</v>
      </c>
      <c r="U37" s="211"/>
      <c r="V37" s="211">
        <v>1</v>
      </c>
      <c r="W37" s="189" t="s">
        <v>360</v>
      </c>
      <c r="X37" s="38">
        <v>0</v>
      </c>
    </row>
    <row r="38" spans="2:24">
      <c r="B38" s="190">
        <v>34</v>
      </c>
      <c r="C38" s="190">
        <v>34</v>
      </c>
      <c r="D38" s="190">
        <v>1</v>
      </c>
      <c r="E38" s="216">
        <v>44988</v>
      </c>
      <c r="F38" s="224" t="s">
        <v>78</v>
      </c>
      <c r="G38" s="224" t="s">
        <v>79</v>
      </c>
      <c r="H38" s="224" t="s">
        <v>84</v>
      </c>
      <c r="I38" s="228" t="s">
        <v>80</v>
      </c>
      <c r="J38" s="208" t="s">
        <v>630</v>
      </c>
      <c r="K38" s="208" t="s">
        <v>637</v>
      </c>
      <c r="L38" s="28" t="s">
        <v>537</v>
      </c>
      <c r="M38" s="225" t="s">
        <v>19</v>
      </c>
      <c r="N38" s="208" t="s">
        <v>635</v>
      </c>
      <c r="O38" s="213">
        <v>28.4</v>
      </c>
      <c r="P38" s="212">
        <f t="shared" si="2"/>
        <v>28.4</v>
      </c>
      <c r="Q38" s="212">
        <f t="shared" si="3"/>
        <v>2.84</v>
      </c>
      <c r="R38" s="211">
        <v>1</v>
      </c>
      <c r="S38" s="211" t="s">
        <v>477</v>
      </c>
      <c r="T38" s="211">
        <v>10</v>
      </c>
      <c r="U38" s="211"/>
      <c r="V38" s="211">
        <v>1</v>
      </c>
      <c r="W38" s="189" t="s">
        <v>600</v>
      </c>
      <c r="X38" s="38">
        <v>0</v>
      </c>
    </row>
    <row r="39" spans="2:24">
      <c r="B39" s="190">
        <v>35</v>
      </c>
      <c r="C39" s="190">
        <v>35</v>
      </c>
      <c r="D39" s="190">
        <v>1</v>
      </c>
      <c r="E39" s="216">
        <v>44988</v>
      </c>
      <c r="F39" s="224" t="s">
        <v>78</v>
      </c>
      <c r="G39" s="224" t="s">
        <v>79</v>
      </c>
      <c r="H39" s="224" t="s">
        <v>84</v>
      </c>
      <c r="I39" s="228" t="s">
        <v>80</v>
      </c>
      <c r="J39" s="208" t="s">
        <v>630</v>
      </c>
      <c r="K39" s="208" t="s">
        <v>640</v>
      </c>
      <c r="L39" s="28" t="s">
        <v>537</v>
      </c>
      <c r="M39" s="225" t="s">
        <v>19</v>
      </c>
      <c r="N39" s="208" t="s">
        <v>635</v>
      </c>
      <c r="O39" s="213">
        <v>34.65</v>
      </c>
      <c r="P39" s="212">
        <f t="shared" si="2"/>
        <v>34.65</v>
      </c>
      <c r="Q39" s="212">
        <f t="shared" si="3"/>
        <v>4.3312499999999998</v>
      </c>
      <c r="R39" s="211">
        <v>1</v>
      </c>
      <c r="S39" s="211" t="s">
        <v>477</v>
      </c>
      <c r="T39" s="211">
        <v>8</v>
      </c>
      <c r="U39" s="211"/>
      <c r="V39" s="211">
        <v>0</v>
      </c>
      <c r="W39" s="189" t="s">
        <v>600</v>
      </c>
      <c r="X39" s="38">
        <v>0</v>
      </c>
    </row>
    <row r="40" spans="2:24">
      <c r="B40" s="190">
        <v>36</v>
      </c>
      <c r="C40" s="190">
        <v>36</v>
      </c>
      <c r="D40" s="190">
        <v>1</v>
      </c>
      <c r="E40" s="216">
        <v>44988</v>
      </c>
      <c r="F40" s="224" t="s">
        <v>78</v>
      </c>
      <c r="G40" s="224" t="s">
        <v>79</v>
      </c>
      <c r="H40" s="224" t="s">
        <v>84</v>
      </c>
      <c r="I40" s="228" t="s">
        <v>80</v>
      </c>
      <c r="J40" s="208" t="s">
        <v>630</v>
      </c>
      <c r="K40" s="208" t="s">
        <v>644</v>
      </c>
      <c r="L40" s="28" t="s">
        <v>537</v>
      </c>
      <c r="M40" s="225" t="s">
        <v>19</v>
      </c>
      <c r="N40" s="208" t="s">
        <v>635</v>
      </c>
      <c r="O40" s="213">
        <v>22.97</v>
      </c>
      <c r="P40" s="212">
        <f t="shared" si="2"/>
        <v>22.97</v>
      </c>
      <c r="Q40" s="212">
        <f t="shared" si="3"/>
        <v>2.2969999999999997</v>
      </c>
      <c r="R40" s="211">
        <v>1</v>
      </c>
      <c r="S40" s="211" t="s">
        <v>477</v>
      </c>
      <c r="T40" s="211">
        <v>10</v>
      </c>
      <c r="U40" s="211"/>
      <c r="V40" s="211">
        <v>0</v>
      </c>
      <c r="W40" s="189" t="s">
        <v>600</v>
      </c>
      <c r="X40" s="38">
        <v>0</v>
      </c>
    </row>
    <row r="41" spans="2:24">
      <c r="B41" s="190">
        <v>37</v>
      </c>
      <c r="C41" s="190">
        <v>37</v>
      </c>
      <c r="D41" s="190">
        <v>1</v>
      </c>
      <c r="E41" s="216">
        <v>44988</v>
      </c>
      <c r="F41" s="224" t="s">
        <v>78</v>
      </c>
      <c r="G41" s="224" t="s">
        <v>79</v>
      </c>
      <c r="H41" s="224" t="s">
        <v>84</v>
      </c>
      <c r="I41" s="228" t="s">
        <v>80</v>
      </c>
      <c r="J41" s="208" t="s">
        <v>630</v>
      </c>
      <c r="K41" s="208" t="s">
        <v>644</v>
      </c>
      <c r="L41" s="28" t="s">
        <v>537</v>
      </c>
      <c r="M41" s="225" t="s">
        <v>19</v>
      </c>
      <c r="N41" s="208" t="s">
        <v>635</v>
      </c>
      <c r="O41" s="213">
        <v>39.630000000000003</v>
      </c>
      <c r="P41" s="212">
        <f t="shared" si="2"/>
        <v>39.630000000000003</v>
      </c>
      <c r="Q41" s="212">
        <f t="shared" si="3"/>
        <v>2.6420000000000003</v>
      </c>
      <c r="R41" s="211">
        <v>1</v>
      </c>
      <c r="S41" s="211" t="s">
        <v>477</v>
      </c>
      <c r="T41" s="211">
        <v>15</v>
      </c>
      <c r="U41" s="211"/>
      <c r="V41" s="211">
        <v>0</v>
      </c>
      <c r="W41" s="189" t="s">
        <v>600</v>
      </c>
      <c r="X41" s="38">
        <v>0</v>
      </c>
    </row>
    <row r="42" spans="2:24">
      <c r="B42" s="190">
        <v>38</v>
      </c>
      <c r="C42" s="190">
        <v>38</v>
      </c>
      <c r="D42" s="190">
        <v>1</v>
      </c>
      <c r="E42" s="216">
        <v>44988</v>
      </c>
      <c r="F42" s="224" t="s">
        <v>78</v>
      </c>
      <c r="G42" s="224" t="s">
        <v>79</v>
      </c>
      <c r="H42" s="224" t="s">
        <v>84</v>
      </c>
      <c r="I42" s="228" t="s">
        <v>80</v>
      </c>
      <c r="J42" s="208" t="s">
        <v>630</v>
      </c>
      <c r="K42" s="208" t="s">
        <v>651</v>
      </c>
      <c r="L42" s="28" t="s">
        <v>537</v>
      </c>
      <c r="M42" s="225" t="s">
        <v>19</v>
      </c>
      <c r="N42" s="208" t="s">
        <v>635</v>
      </c>
      <c r="O42" s="213">
        <v>54.4</v>
      </c>
      <c r="P42" s="212">
        <f t="shared" si="2"/>
        <v>10.879999999999999</v>
      </c>
      <c r="Q42" s="212">
        <f t="shared" si="3"/>
        <v>1.0879999999999999</v>
      </c>
      <c r="R42" s="211">
        <v>5</v>
      </c>
      <c r="S42" s="211" t="s">
        <v>2252</v>
      </c>
      <c r="T42" s="211">
        <v>10</v>
      </c>
      <c r="U42" s="211"/>
      <c r="V42" s="211">
        <v>0</v>
      </c>
      <c r="W42" s="189" t="s">
        <v>360</v>
      </c>
      <c r="X42" s="38">
        <v>0</v>
      </c>
    </row>
    <row r="43" spans="2:24">
      <c r="B43" s="190">
        <v>39</v>
      </c>
      <c r="C43" s="190">
        <v>39</v>
      </c>
      <c r="D43" s="190">
        <v>1</v>
      </c>
      <c r="E43" s="216">
        <v>44988</v>
      </c>
      <c r="F43" s="224" t="s">
        <v>78</v>
      </c>
      <c r="G43" s="224" t="s">
        <v>79</v>
      </c>
      <c r="H43" s="224" t="s">
        <v>84</v>
      </c>
      <c r="I43" s="228" t="s">
        <v>80</v>
      </c>
      <c r="J43" s="208" t="s">
        <v>630</v>
      </c>
      <c r="K43" s="208" t="s">
        <v>656</v>
      </c>
      <c r="L43" s="28" t="s">
        <v>537</v>
      </c>
      <c r="M43" s="225" t="s">
        <v>19</v>
      </c>
      <c r="N43" s="208" t="s">
        <v>635</v>
      </c>
      <c r="O43" s="213" t="s">
        <v>544</v>
      </c>
      <c r="P43" s="212" t="str">
        <f t="shared" si="2"/>
        <v>-</v>
      </c>
      <c r="Q43" s="212" t="str">
        <f t="shared" si="3"/>
        <v>-</v>
      </c>
      <c r="R43" s="211">
        <v>1</v>
      </c>
      <c r="S43" s="211" t="s">
        <v>477</v>
      </c>
      <c r="T43" s="211">
        <v>8</v>
      </c>
      <c r="U43" s="211"/>
      <c r="V43" s="211">
        <v>0</v>
      </c>
      <c r="W43" s="189" t="s">
        <v>600</v>
      </c>
      <c r="X43" s="38">
        <v>0</v>
      </c>
    </row>
    <row r="44" spans="2:24">
      <c r="B44" s="190">
        <v>40</v>
      </c>
      <c r="C44" s="190">
        <v>40</v>
      </c>
      <c r="D44" s="190">
        <v>1</v>
      </c>
      <c r="E44" s="216">
        <v>44988</v>
      </c>
      <c r="F44" s="224" t="s">
        <v>78</v>
      </c>
      <c r="G44" s="224" t="s">
        <v>79</v>
      </c>
      <c r="H44" s="224" t="s">
        <v>84</v>
      </c>
      <c r="I44" s="228" t="s">
        <v>80</v>
      </c>
      <c r="J44" s="188" t="s">
        <v>442</v>
      </c>
      <c r="K44" s="188" t="s">
        <v>473</v>
      </c>
      <c r="L44" s="15" t="s">
        <v>353</v>
      </c>
      <c r="M44" s="195" t="s">
        <v>19</v>
      </c>
      <c r="N44" s="188" t="s">
        <v>444</v>
      </c>
      <c r="O44" s="213">
        <v>96.05</v>
      </c>
      <c r="P44" s="212">
        <f t="shared" si="2"/>
        <v>8.0041666666666664</v>
      </c>
      <c r="Q44" s="212">
        <f t="shared" si="3"/>
        <v>0.80041666666666667</v>
      </c>
      <c r="R44" s="211">
        <v>12</v>
      </c>
      <c r="S44" s="211" t="s">
        <v>2251</v>
      </c>
      <c r="T44" s="211">
        <v>10</v>
      </c>
      <c r="U44" s="211"/>
      <c r="V44" s="211">
        <v>1</v>
      </c>
      <c r="W44" s="189" t="s">
        <v>360</v>
      </c>
      <c r="X44" s="38">
        <v>1</v>
      </c>
    </row>
    <row r="45" spans="2:24">
      <c r="B45" s="190">
        <v>41</v>
      </c>
      <c r="C45" s="190">
        <v>41</v>
      </c>
      <c r="D45" s="190">
        <v>1</v>
      </c>
      <c r="E45" s="216">
        <v>44988</v>
      </c>
      <c r="F45" s="224" t="s">
        <v>78</v>
      </c>
      <c r="G45" s="224" t="s">
        <v>79</v>
      </c>
      <c r="H45" s="224" t="s">
        <v>84</v>
      </c>
      <c r="I45" s="228" t="s">
        <v>80</v>
      </c>
      <c r="J45" s="208" t="s">
        <v>665</v>
      </c>
      <c r="K45" s="208" t="s">
        <v>666</v>
      </c>
      <c r="L45" s="28" t="s">
        <v>353</v>
      </c>
      <c r="M45" s="225" t="s">
        <v>19</v>
      </c>
      <c r="N45" s="208" t="s">
        <v>670</v>
      </c>
      <c r="O45" s="213">
        <v>13.98</v>
      </c>
      <c r="P45" s="212">
        <f t="shared" si="2"/>
        <v>13.98</v>
      </c>
      <c r="Q45" s="212">
        <f t="shared" si="3"/>
        <v>1.3980000000000001</v>
      </c>
      <c r="R45" s="211">
        <v>1</v>
      </c>
      <c r="S45" s="211" t="s">
        <v>477</v>
      </c>
      <c r="T45" s="211">
        <v>10</v>
      </c>
      <c r="U45" s="211"/>
      <c r="V45" s="211">
        <v>1</v>
      </c>
      <c r="W45" s="189" t="s">
        <v>600</v>
      </c>
      <c r="X45" s="38">
        <v>1</v>
      </c>
    </row>
    <row r="46" spans="2:24">
      <c r="B46" s="190">
        <v>42</v>
      </c>
      <c r="C46" s="190">
        <v>42</v>
      </c>
      <c r="D46" s="190">
        <v>1</v>
      </c>
      <c r="E46" s="216">
        <v>44988</v>
      </c>
      <c r="F46" s="224" t="s">
        <v>78</v>
      </c>
      <c r="G46" s="224" t="s">
        <v>79</v>
      </c>
      <c r="H46" s="224" t="s">
        <v>84</v>
      </c>
      <c r="I46" s="228" t="s">
        <v>80</v>
      </c>
      <c r="J46" s="208" t="s">
        <v>674</v>
      </c>
      <c r="K46" s="208" t="s">
        <v>675</v>
      </c>
      <c r="L46" s="28" t="s">
        <v>537</v>
      </c>
      <c r="M46" s="225" t="s">
        <v>350</v>
      </c>
      <c r="N46" s="208"/>
      <c r="O46" s="213">
        <v>30.29</v>
      </c>
      <c r="P46" s="212">
        <f t="shared" si="2"/>
        <v>30.29</v>
      </c>
      <c r="Q46" s="212">
        <f t="shared" si="3"/>
        <v>1.8931249999999999</v>
      </c>
      <c r="R46" s="211">
        <v>1</v>
      </c>
      <c r="S46" s="211" t="s">
        <v>477</v>
      </c>
      <c r="T46" s="211">
        <v>16</v>
      </c>
      <c r="U46" s="211"/>
      <c r="V46" s="211">
        <v>0</v>
      </c>
      <c r="W46" s="189" t="s">
        <v>600</v>
      </c>
      <c r="X46" s="38">
        <v>0</v>
      </c>
    </row>
    <row r="47" spans="2:24">
      <c r="B47" s="190">
        <v>43</v>
      </c>
      <c r="C47" s="190">
        <v>43</v>
      </c>
      <c r="D47" s="190">
        <v>1</v>
      </c>
      <c r="E47" s="216">
        <v>44988</v>
      </c>
      <c r="F47" s="224" t="s">
        <v>78</v>
      </c>
      <c r="G47" s="224" t="s">
        <v>79</v>
      </c>
      <c r="H47" s="224" t="s">
        <v>84</v>
      </c>
      <c r="I47" s="228" t="s">
        <v>80</v>
      </c>
      <c r="J47" s="208" t="s">
        <v>681</v>
      </c>
      <c r="K47" s="208" t="s">
        <v>682</v>
      </c>
      <c r="L47" s="28" t="s">
        <v>537</v>
      </c>
      <c r="M47" s="225" t="s">
        <v>350</v>
      </c>
      <c r="N47" s="208"/>
      <c r="O47" s="213">
        <v>28.28</v>
      </c>
      <c r="P47" s="212">
        <f t="shared" si="2"/>
        <v>28.28</v>
      </c>
      <c r="Q47" s="212">
        <f t="shared" si="3"/>
        <v>2.8280000000000003</v>
      </c>
      <c r="R47" s="211">
        <v>1</v>
      </c>
      <c r="S47" s="211" t="s">
        <v>477</v>
      </c>
      <c r="T47" s="211">
        <v>10</v>
      </c>
      <c r="U47" s="211"/>
      <c r="V47" s="211">
        <v>0</v>
      </c>
      <c r="W47" s="189"/>
      <c r="X47" s="38">
        <v>0</v>
      </c>
    </row>
    <row r="48" spans="2:24">
      <c r="B48" s="190">
        <v>44</v>
      </c>
      <c r="C48" s="190">
        <v>44</v>
      </c>
      <c r="D48" s="190">
        <v>1</v>
      </c>
      <c r="E48" s="216">
        <v>44988</v>
      </c>
      <c r="F48" s="224" t="s">
        <v>78</v>
      </c>
      <c r="G48" s="224" t="s">
        <v>79</v>
      </c>
      <c r="H48" s="224" t="s">
        <v>84</v>
      </c>
      <c r="I48" s="228" t="s">
        <v>80</v>
      </c>
      <c r="J48" s="208" t="s">
        <v>686</v>
      </c>
      <c r="K48" s="208" t="s">
        <v>687</v>
      </c>
      <c r="L48" s="28" t="s">
        <v>353</v>
      </c>
      <c r="M48" s="225" t="s">
        <v>350</v>
      </c>
      <c r="N48" s="208" t="s">
        <v>691</v>
      </c>
      <c r="O48" s="213">
        <v>18.059999999999999</v>
      </c>
      <c r="P48" s="212">
        <f t="shared" si="2"/>
        <v>4.5149999999999997</v>
      </c>
      <c r="Q48" s="212">
        <f t="shared" si="3"/>
        <v>0.45149999999999996</v>
      </c>
      <c r="R48" s="211">
        <v>4</v>
      </c>
      <c r="S48" s="211" t="s">
        <v>404</v>
      </c>
      <c r="T48" s="211">
        <v>10</v>
      </c>
      <c r="U48" s="211"/>
      <c r="V48" s="211">
        <v>1</v>
      </c>
      <c r="W48" s="189"/>
      <c r="X48" s="38">
        <v>0</v>
      </c>
    </row>
    <row r="49" spans="2:24">
      <c r="B49" s="190">
        <v>45</v>
      </c>
      <c r="C49" s="190">
        <v>45</v>
      </c>
      <c r="D49" s="190">
        <v>1</v>
      </c>
      <c r="E49" s="216">
        <v>44988</v>
      </c>
      <c r="F49" s="224" t="s">
        <v>78</v>
      </c>
      <c r="G49" s="224" t="s">
        <v>79</v>
      </c>
      <c r="H49" s="224" t="s">
        <v>84</v>
      </c>
      <c r="I49" s="228" t="s">
        <v>80</v>
      </c>
      <c r="J49" s="208" t="s">
        <v>414</v>
      </c>
      <c r="K49" s="208" t="s">
        <v>694</v>
      </c>
      <c r="L49" s="28" t="s">
        <v>353</v>
      </c>
      <c r="M49" s="225" t="s">
        <v>19</v>
      </c>
      <c r="N49" s="208" t="s">
        <v>416</v>
      </c>
      <c r="O49" s="213">
        <v>12.82</v>
      </c>
      <c r="P49" s="212">
        <f t="shared" si="2"/>
        <v>12.82</v>
      </c>
      <c r="Q49" s="212">
        <f t="shared" si="3"/>
        <v>1.282</v>
      </c>
      <c r="R49" s="211">
        <v>1</v>
      </c>
      <c r="S49" s="211" t="s">
        <v>477</v>
      </c>
      <c r="T49" s="211">
        <v>10</v>
      </c>
      <c r="U49" s="211"/>
      <c r="V49" s="211">
        <v>1</v>
      </c>
      <c r="W49" s="189" t="s">
        <v>360</v>
      </c>
      <c r="X49" s="38">
        <v>1</v>
      </c>
    </row>
    <row r="50" spans="2:24">
      <c r="B50" s="190">
        <v>46</v>
      </c>
      <c r="C50" s="190">
        <v>46</v>
      </c>
      <c r="D50" s="190">
        <v>1</v>
      </c>
      <c r="E50" s="216">
        <v>44988</v>
      </c>
      <c r="F50" s="224" t="s">
        <v>78</v>
      </c>
      <c r="G50" s="224" t="s">
        <v>79</v>
      </c>
      <c r="H50" s="224" t="s">
        <v>84</v>
      </c>
      <c r="I50" s="228" t="s">
        <v>80</v>
      </c>
      <c r="J50" s="208" t="s">
        <v>414</v>
      </c>
      <c r="K50" s="208" t="s">
        <v>694</v>
      </c>
      <c r="L50" s="28" t="s">
        <v>353</v>
      </c>
      <c r="M50" s="225" t="s">
        <v>19</v>
      </c>
      <c r="N50" s="208" t="s">
        <v>416</v>
      </c>
      <c r="O50" s="213">
        <v>17.47</v>
      </c>
      <c r="P50" s="212">
        <f t="shared" si="2"/>
        <v>8.7349999999999994</v>
      </c>
      <c r="Q50" s="212">
        <f t="shared" si="3"/>
        <v>0.87349999999999994</v>
      </c>
      <c r="R50" s="211">
        <v>2</v>
      </c>
      <c r="S50" s="211" t="s">
        <v>355</v>
      </c>
      <c r="T50" s="211">
        <v>10</v>
      </c>
      <c r="U50" s="211"/>
      <c r="V50" s="211">
        <v>1</v>
      </c>
      <c r="W50" s="189" t="s">
        <v>360</v>
      </c>
      <c r="X50" s="38">
        <v>1</v>
      </c>
    </row>
    <row r="51" spans="2:24">
      <c r="B51" s="190">
        <v>47</v>
      </c>
      <c r="C51" s="190">
        <v>47</v>
      </c>
      <c r="D51" s="190">
        <v>1</v>
      </c>
      <c r="E51" s="216">
        <v>44988</v>
      </c>
      <c r="F51" s="224" t="s">
        <v>78</v>
      </c>
      <c r="G51" s="224" t="s">
        <v>79</v>
      </c>
      <c r="H51" s="224" t="s">
        <v>84</v>
      </c>
      <c r="I51" s="228" t="s">
        <v>80</v>
      </c>
      <c r="J51" s="208" t="s">
        <v>706</v>
      </c>
      <c r="K51" s="208" t="s">
        <v>707</v>
      </c>
      <c r="L51" s="28" t="s">
        <v>353</v>
      </c>
      <c r="M51" s="225" t="s">
        <v>350</v>
      </c>
      <c r="N51" s="208" t="s">
        <v>711</v>
      </c>
      <c r="O51" s="213">
        <v>48.41</v>
      </c>
      <c r="P51" s="212">
        <f t="shared" si="2"/>
        <v>4.0341666666666667</v>
      </c>
      <c r="Q51" s="212">
        <f t="shared" si="3"/>
        <v>0.40341666666666665</v>
      </c>
      <c r="R51" s="211">
        <v>12</v>
      </c>
      <c r="S51" s="211" t="s">
        <v>2251</v>
      </c>
      <c r="T51" s="211">
        <v>10</v>
      </c>
      <c r="U51" s="211"/>
      <c r="V51" s="211">
        <v>0</v>
      </c>
      <c r="W51" s="189"/>
      <c r="X51" s="38">
        <v>1</v>
      </c>
    </row>
    <row r="52" spans="2:24">
      <c r="B52" s="190">
        <v>48</v>
      </c>
      <c r="C52" s="190">
        <v>48</v>
      </c>
      <c r="D52" s="190">
        <v>1</v>
      </c>
      <c r="E52" s="216">
        <v>44988</v>
      </c>
      <c r="F52" s="224" t="s">
        <v>78</v>
      </c>
      <c r="G52" s="224" t="s">
        <v>79</v>
      </c>
      <c r="H52" s="224" t="s">
        <v>84</v>
      </c>
      <c r="I52" s="228" t="s">
        <v>80</v>
      </c>
      <c r="J52" s="208" t="s">
        <v>706</v>
      </c>
      <c r="K52" s="208" t="s">
        <v>707</v>
      </c>
      <c r="L52" s="28" t="s">
        <v>353</v>
      </c>
      <c r="M52" s="225" t="s">
        <v>350</v>
      </c>
      <c r="N52" s="208" t="s">
        <v>711</v>
      </c>
      <c r="O52" s="213">
        <v>20.89</v>
      </c>
      <c r="P52" s="212">
        <f t="shared" si="2"/>
        <v>6.9633333333333338</v>
      </c>
      <c r="Q52" s="212">
        <f t="shared" si="3"/>
        <v>0.69633333333333336</v>
      </c>
      <c r="R52" s="211">
        <v>3</v>
      </c>
      <c r="S52" s="211" t="s">
        <v>373</v>
      </c>
      <c r="T52" s="211">
        <v>10</v>
      </c>
      <c r="U52" s="211"/>
      <c r="V52" s="211">
        <v>1</v>
      </c>
      <c r="W52" s="189"/>
      <c r="X52" s="38">
        <v>1</v>
      </c>
    </row>
    <row r="53" spans="2:24">
      <c r="B53" s="190">
        <v>49</v>
      </c>
      <c r="C53" s="190">
        <v>49</v>
      </c>
      <c r="D53" s="190">
        <v>1</v>
      </c>
      <c r="E53" s="216">
        <v>44988</v>
      </c>
      <c r="F53" s="224" t="s">
        <v>78</v>
      </c>
      <c r="G53" s="224" t="s">
        <v>79</v>
      </c>
      <c r="H53" s="224" t="s">
        <v>84</v>
      </c>
      <c r="I53" s="228" t="s">
        <v>80</v>
      </c>
      <c r="J53" s="208" t="s">
        <v>720</v>
      </c>
      <c r="K53" s="208" t="s">
        <v>721</v>
      </c>
      <c r="L53" s="28" t="s">
        <v>353</v>
      </c>
      <c r="M53" s="225" t="s">
        <v>350</v>
      </c>
      <c r="N53" s="208"/>
      <c r="O53" s="213">
        <v>53.92</v>
      </c>
      <c r="P53" s="212">
        <f t="shared" si="2"/>
        <v>8.9866666666666664</v>
      </c>
      <c r="Q53" s="212">
        <f t="shared" si="3"/>
        <v>0.89866666666666661</v>
      </c>
      <c r="R53" s="211">
        <v>6</v>
      </c>
      <c r="S53" s="211" t="s">
        <v>377</v>
      </c>
      <c r="T53" s="211">
        <v>10</v>
      </c>
      <c r="U53" s="211"/>
      <c r="V53" s="211">
        <v>0</v>
      </c>
      <c r="W53" s="189"/>
      <c r="X53" s="38">
        <v>1</v>
      </c>
    </row>
    <row r="54" spans="2:24">
      <c r="B54" s="190">
        <v>50</v>
      </c>
      <c r="C54" s="190">
        <v>50</v>
      </c>
      <c r="D54" s="190">
        <v>1</v>
      </c>
      <c r="E54" s="216">
        <v>44988</v>
      </c>
      <c r="F54" s="224" t="s">
        <v>78</v>
      </c>
      <c r="G54" s="224" t="s">
        <v>79</v>
      </c>
      <c r="H54" s="224" t="s">
        <v>84</v>
      </c>
      <c r="I54" s="228" t="s">
        <v>80</v>
      </c>
      <c r="J54" s="208" t="s">
        <v>726</v>
      </c>
      <c r="K54" s="208" t="s">
        <v>727</v>
      </c>
      <c r="L54" s="28" t="s">
        <v>353</v>
      </c>
      <c r="M54" s="225" t="s">
        <v>350</v>
      </c>
      <c r="N54" s="188" t="s">
        <v>731</v>
      </c>
      <c r="O54" s="213">
        <v>17.5</v>
      </c>
      <c r="P54" s="212">
        <f t="shared" si="2"/>
        <v>17.5</v>
      </c>
      <c r="Q54" s="212">
        <f t="shared" si="3"/>
        <v>1.4583333333333333</v>
      </c>
      <c r="R54" s="211">
        <v>1</v>
      </c>
      <c r="S54" s="211" t="s">
        <v>477</v>
      </c>
      <c r="T54" s="211">
        <v>12</v>
      </c>
      <c r="U54" s="211"/>
      <c r="V54" s="211">
        <v>1</v>
      </c>
      <c r="W54" s="189" t="s">
        <v>600</v>
      </c>
      <c r="X54" s="38">
        <v>0</v>
      </c>
    </row>
    <row r="55" spans="2:24">
      <c r="B55" s="190">
        <v>51</v>
      </c>
      <c r="C55" s="190">
        <v>51</v>
      </c>
      <c r="D55" s="190">
        <v>42</v>
      </c>
      <c r="E55" s="216">
        <v>45001</v>
      </c>
      <c r="F55" s="224" t="s">
        <v>179</v>
      </c>
      <c r="G55" s="224" t="s">
        <v>79</v>
      </c>
      <c r="H55" s="224" t="s">
        <v>89</v>
      </c>
      <c r="I55" s="228" t="s">
        <v>183</v>
      </c>
      <c r="K55" s="188" t="s">
        <v>734</v>
      </c>
      <c r="L55" s="15"/>
      <c r="M55" s="225" t="s">
        <v>350</v>
      </c>
      <c r="O55" s="213"/>
      <c r="P55" s="212" t="str">
        <f t="shared" si="2"/>
        <v>-</v>
      </c>
      <c r="Q55" s="212" t="str">
        <f t="shared" si="3"/>
        <v>-</v>
      </c>
      <c r="R55" s="211"/>
      <c r="S55" s="194" t="s">
        <v>387</v>
      </c>
      <c r="V55" s="190">
        <v>0</v>
      </c>
      <c r="W55" s="189"/>
      <c r="X55" s="38">
        <v>0</v>
      </c>
    </row>
    <row r="56" spans="2:24">
      <c r="B56" s="190">
        <v>52</v>
      </c>
      <c r="C56" s="190">
        <v>52</v>
      </c>
      <c r="D56" s="190">
        <v>23</v>
      </c>
      <c r="E56" s="216">
        <v>45023</v>
      </c>
      <c r="F56" s="215" t="s">
        <v>137</v>
      </c>
      <c r="G56" s="224" t="s">
        <v>79</v>
      </c>
      <c r="H56" s="215" t="s">
        <v>89</v>
      </c>
      <c r="I56" s="307" t="s">
        <v>737</v>
      </c>
      <c r="J56" s="188" t="s">
        <v>374</v>
      </c>
      <c r="K56" s="188" t="s">
        <v>406</v>
      </c>
      <c r="L56" s="28" t="s">
        <v>353</v>
      </c>
      <c r="M56" s="195" t="s">
        <v>19</v>
      </c>
      <c r="N56" s="188" t="s">
        <v>376</v>
      </c>
      <c r="O56" s="213">
        <v>2.99</v>
      </c>
      <c r="P56" s="212">
        <f t="shared" si="2"/>
        <v>2.99</v>
      </c>
      <c r="Q56" s="212">
        <f t="shared" si="3"/>
        <v>0.29900000000000004</v>
      </c>
      <c r="R56" s="211">
        <v>1</v>
      </c>
      <c r="S56" s="194" t="str">
        <f>IF(R56=1,"Single canister",CONCATENATE(R56,"-Pack"))</f>
        <v>Single canister</v>
      </c>
      <c r="T56" s="190">
        <v>10</v>
      </c>
      <c r="V56" s="190">
        <v>0</v>
      </c>
      <c r="W56" s="189"/>
      <c r="X56" s="38">
        <v>0</v>
      </c>
    </row>
    <row r="57" spans="2:24">
      <c r="B57" s="190">
        <v>53</v>
      </c>
      <c r="C57" s="190">
        <v>53</v>
      </c>
      <c r="D57" s="190">
        <v>23</v>
      </c>
      <c r="E57" s="216">
        <v>44991</v>
      </c>
      <c r="F57" s="224" t="s">
        <v>137</v>
      </c>
      <c r="G57" s="224" t="s">
        <v>79</v>
      </c>
      <c r="H57" s="224" t="s">
        <v>89</v>
      </c>
      <c r="I57" s="228" t="s">
        <v>138</v>
      </c>
      <c r="J57" s="208" t="s">
        <v>743</v>
      </c>
      <c r="K57" s="208" t="s">
        <v>744</v>
      </c>
      <c r="L57" s="28" t="s">
        <v>353</v>
      </c>
      <c r="M57" s="225" t="s">
        <v>350</v>
      </c>
      <c r="N57" s="208"/>
      <c r="O57" s="213">
        <v>14.99</v>
      </c>
      <c r="P57" s="212">
        <f t="shared" si="2"/>
        <v>7.4950000000000001</v>
      </c>
      <c r="Q57" s="212">
        <f t="shared" si="3"/>
        <v>0.93687500000000001</v>
      </c>
      <c r="R57" s="211">
        <v>2</v>
      </c>
      <c r="S57" s="211" t="s">
        <v>355</v>
      </c>
      <c r="T57" s="211">
        <v>8</v>
      </c>
      <c r="U57" s="211"/>
      <c r="V57" s="211">
        <v>0</v>
      </c>
      <c r="W57" s="189"/>
      <c r="X57" s="38">
        <v>1</v>
      </c>
    </row>
    <row r="58" spans="2:24">
      <c r="B58" s="190">
        <v>54</v>
      </c>
      <c r="C58" s="190">
        <v>54</v>
      </c>
      <c r="D58" s="190">
        <v>23</v>
      </c>
      <c r="E58" s="216">
        <v>44991</v>
      </c>
      <c r="F58" s="224" t="s">
        <v>137</v>
      </c>
      <c r="G58" s="224" t="s">
        <v>79</v>
      </c>
      <c r="H58" s="224" t="s">
        <v>89</v>
      </c>
      <c r="I58" s="228" t="s">
        <v>138</v>
      </c>
      <c r="J58" s="208" t="s">
        <v>414</v>
      </c>
      <c r="K58" s="208" t="s">
        <v>694</v>
      </c>
      <c r="L58" s="28" t="s">
        <v>353</v>
      </c>
      <c r="M58" s="225" t="s">
        <v>19</v>
      </c>
      <c r="N58" s="208" t="s">
        <v>416</v>
      </c>
      <c r="O58" s="213">
        <v>17.989999999999998</v>
      </c>
      <c r="P58" s="212">
        <f t="shared" si="2"/>
        <v>8.9949999999999992</v>
      </c>
      <c r="Q58" s="212">
        <f t="shared" si="3"/>
        <v>0.89949999999999997</v>
      </c>
      <c r="R58" s="211">
        <v>2</v>
      </c>
      <c r="S58" s="211" t="s">
        <v>355</v>
      </c>
      <c r="T58" s="211">
        <v>10</v>
      </c>
      <c r="U58" s="211"/>
      <c r="V58" s="211">
        <v>0</v>
      </c>
      <c r="W58" s="189" t="s">
        <v>360</v>
      </c>
      <c r="X58" s="38">
        <v>1</v>
      </c>
    </row>
    <row r="59" spans="2:24">
      <c r="B59" s="190">
        <v>55</v>
      </c>
      <c r="C59" s="190">
        <v>55</v>
      </c>
      <c r="D59" s="190">
        <v>16</v>
      </c>
      <c r="E59" s="216">
        <v>45001</v>
      </c>
      <c r="F59" s="224" t="s">
        <v>122</v>
      </c>
      <c r="G59" s="224" t="s">
        <v>79</v>
      </c>
      <c r="H59" s="224" t="s">
        <v>89</v>
      </c>
      <c r="I59" s="228" t="s">
        <v>123</v>
      </c>
      <c r="J59" s="188" t="s">
        <v>122</v>
      </c>
      <c r="K59" s="188" t="s">
        <v>753</v>
      </c>
      <c r="L59" s="15" t="s">
        <v>353</v>
      </c>
      <c r="M59" s="225" t="s">
        <v>350</v>
      </c>
      <c r="N59" s="188" t="s">
        <v>122</v>
      </c>
      <c r="O59" s="213">
        <v>14.99</v>
      </c>
      <c r="P59" s="212">
        <f t="shared" si="2"/>
        <v>4.996666666666667</v>
      </c>
      <c r="Q59" s="212">
        <f t="shared" si="3"/>
        <v>0.4996666666666667</v>
      </c>
      <c r="R59" s="211">
        <v>3</v>
      </c>
      <c r="S59" s="194" t="s">
        <v>373</v>
      </c>
      <c r="T59" s="190">
        <v>10</v>
      </c>
      <c r="V59" s="190">
        <v>0</v>
      </c>
      <c r="W59" s="189"/>
      <c r="X59" s="38">
        <v>0</v>
      </c>
    </row>
    <row r="60" spans="2:24">
      <c r="B60" s="190">
        <v>56</v>
      </c>
      <c r="C60" s="190">
        <v>56</v>
      </c>
      <c r="D60" s="190">
        <v>16</v>
      </c>
      <c r="E60" s="216">
        <v>45001</v>
      </c>
      <c r="F60" s="224" t="s">
        <v>122</v>
      </c>
      <c r="G60" s="224" t="s">
        <v>79</v>
      </c>
      <c r="H60" s="224" t="s">
        <v>89</v>
      </c>
      <c r="I60" s="228" t="s">
        <v>123</v>
      </c>
      <c r="J60" s="188" t="s">
        <v>122</v>
      </c>
      <c r="K60" s="188" t="s">
        <v>753</v>
      </c>
      <c r="L60" s="15" t="s">
        <v>353</v>
      </c>
      <c r="M60" s="225" t="s">
        <v>350</v>
      </c>
      <c r="N60" s="188" t="s">
        <v>122</v>
      </c>
      <c r="O60" s="213">
        <v>5.99</v>
      </c>
      <c r="P60" s="212">
        <f t="shared" si="2"/>
        <v>5.99</v>
      </c>
      <c r="Q60" s="212">
        <f t="shared" si="3"/>
        <v>0.59899999999999998</v>
      </c>
      <c r="R60" s="211">
        <v>1</v>
      </c>
      <c r="S60" s="194" t="s">
        <v>477</v>
      </c>
      <c r="T60" s="190">
        <v>10</v>
      </c>
      <c r="V60" s="190">
        <v>0</v>
      </c>
      <c r="W60" s="189"/>
      <c r="X60" s="38">
        <v>0</v>
      </c>
    </row>
    <row r="61" spans="2:24">
      <c r="B61" s="190">
        <v>57</v>
      </c>
      <c r="C61" s="190">
        <v>57</v>
      </c>
      <c r="D61" s="190">
        <v>25</v>
      </c>
      <c r="E61" s="216">
        <v>44994</v>
      </c>
      <c r="F61" s="224" t="s">
        <v>142</v>
      </c>
      <c r="G61" s="224" t="s">
        <v>79</v>
      </c>
      <c r="H61" s="224" t="s">
        <v>89</v>
      </c>
      <c r="I61" s="228" t="s">
        <v>143</v>
      </c>
      <c r="J61" s="188" t="s">
        <v>374</v>
      </c>
      <c r="K61" s="208" t="s">
        <v>375</v>
      </c>
      <c r="L61" s="28" t="s">
        <v>353</v>
      </c>
      <c r="M61" s="195" t="s">
        <v>19</v>
      </c>
      <c r="N61" s="188" t="s">
        <v>376</v>
      </c>
      <c r="O61" s="213">
        <v>14.99</v>
      </c>
      <c r="P61" s="212">
        <f t="shared" si="2"/>
        <v>3.7475000000000001</v>
      </c>
      <c r="Q61" s="212">
        <f t="shared" si="3"/>
        <v>0.37475000000000003</v>
      </c>
      <c r="R61" s="211">
        <v>4</v>
      </c>
      <c r="S61" s="194" t="s">
        <v>404</v>
      </c>
      <c r="T61" s="190">
        <v>10</v>
      </c>
      <c r="V61" s="190">
        <v>0</v>
      </c>
      <c r="W61" s="189" t="s">
        <v>360</v>
      </c>
      <c r="X61" s="38">
        <v>1</v>
      </c>
    </row>
    <row r="62" spans="2:24">
      <c r="B62" s="190">
        <v>58</v>
      </c>
      <c r="C62" s="190">
        <v>58</v>
      </c>
      <c r="D62" s="190">
        <v>25</v>
      </c>
      <c r="E62" s="216">
        <v>44994</v>
      </c>
      <c r="F62" s="224" t="s">
        <v>142</v>
      </c>
      <c r="G62" s="224" t="s">
        <v>79</v>
      </c>
      <c r="H62" s="224" t="s">
        <v>89</v>
      </c>
      <c r="I62" s="228" t="s">
        <v>143</v>
      </c>
      <c r="J62" s="188" t="s">
        <v>374</v>
      </c>
      <c r="K62" s="208" t="s">
        <v>375</v>
      </c>
      <c r="L62" s="28" t="s">
        <v>353</v>
      </c>
      <c r="M62" s="195" t="s">
        <v>19</v>
      </c>
      <c r="N62" s="188" t="s">
        <v>376</v>
      </c>
      <c r="O62" s="213">
        <v>19.98</v>
      </c>
      <c r="P62" s="212">
        <f t="shared" si="2"/>
        <v>1.665</v>
      </c>
      <c r="Q62" s="212">
        <f t="shared" si="3"/>
        <v>0.16650000000000001</v>
      </c>
      <c r="R62" s="211">
        <v>12</v>
      </c>
      <c r="S62" s="194" t="s">
        <v>2251</v>
      </c>
      <c r="T62" s="190">
        <v>10</v>
      </c>
      <c r="V62" s="190">
        <v>0</v>
      </c>
      <c r="W62" s="189" t="s">
        <v>360</v>
      </c>
      <c r="X62" s="38">
        <v>1</v>
      </c>
    </row>
    <row r="63" spans="2:24">
      <c r="B63" s="190">
        <v>59</v>
      </c>
      <c r="C63" s="190">
        <v>59</v>
      </c>
      <c r="D63" s="190">
        <v>45</v>
      </c>
      <c r="E63" s="216">
        <v>44992</v>
      </c>
      <c r="F63" s="224" t="s">
        <v>188</v>
      </c>
      <c r="G63" s="224" t="s">
        <v>79</v>
      </c>
      <c r="H63" s="224" t="s">
        <v>89</v>
      </c>
      <c r="I63" s="228" t="s">
        <v>189</v>
      </c>
      <c r="K63" s="188" t="s">
        <v>734</v>
      </c>
      <c r="L63" s="15"/>
      <c r="M63" s="225" t="s">
        <v>350</v>
      </c>
      <c r="O63" s="213"/>
      <c r="P63" s="212" t="str">
        <f t="shared" si="2"/>
        <v>-</v>
      </c>
      <c r="Q63" s="212" t="str">
        <f t="shared" si="3"/>
        <v>-</v>
      </c>
      <c r="R63" s="211"/>
      <c r="S63" s="211"/>
      <c r="W63" s="189"/>
      <c r="X63" s="38"/>
    </row>
    <row r="64" spans="2:24">
      <c r="B64" s="190">
        <v>60</v>
      </c>
      <c r="C64" s="190">
        <v>60</v>
      </c>
      <c r="D64" s="190">
        <v>35</v>
      </c>
      <c r="E64" s="216">
        <v>45001</v>
      </c>
      <c r="F64" s="224" t="s">
        <v>163</v>
      </c>
      <c r="G64" s="224" t="s">
        <v>79</v>
      </c>
      <c r="H64" s="224" t="s">
        <v>89</v>
      </c>
      <c r="I64" s="228" t="s">
        <v>166</v>
      </c>
      <c r="K64" s="188" t="s">
        <v>734</v>
      </c>
      <c r="L64" s="15"/>
      <c r="M64" s="225" t="s">
        <v>350</v>
      </c>
      <c r="O64" s="213"/>
      <c r="P64" s="212" t="str">
        <f t="shared" si="2"/>
        <v>-</v>
      </c>
      <c r="Q64" s="212" t="str">
        <f t="shared" si="3"/>
        <v>-</v>
      </c>
      <c r="R64" s="211"/>
      <c r="S64" s="194" t="s">
        <v>387</v>
      </c>
      <c r="V64" s="190">
        <v>0</v>
      </c>
      <c r="W64" s="189"/>
      <c r="X64" s="38">
        <v>0</v>
      </c>
    </row>
    <row r="65" spans="2:24">
      <c r="B65" s="190">
        <v>61</v>
      </c>
      <c r="C65" s="190">
        <v>61</v>
      </c>
      <c r="D65" s="190">
        <v>31</v>
      </c>
      <c r="E65" s="216">
        <v>45001</v>
      </c>
      <c r="F65" s="224" t="s">
        <v>157</v>
      </c>
      <c r="G65" s="224" t="s">
        <v>79</v>
      </c>
      <c r="H65" s="224" t="s">
        <v>89</v>
      </c>
      <c r="I65" s="228" t="s">
        <v>158</v>
      </c>
      <c r="J65" s="188" t="s">
        <v>374</v>
      </c>
      <c r="K65" s="188" t="s">
        <v>375</v>
      </c>
      <c r="L65" s="28" t="s">
        <v>353</v>
      </c>
      <c r="M65" s="195" t="s">
        <v>19</v>
      </c>
      <c r="N65" s="188" t="s">
        <v>376</v>
      </c>
      <c r="O65" s="213">
        <v>9.7899999999999991</v>
      </c>
      <c r="P65" s="212">
        <f t="shared" si="2"/>
        <v>9.7899999999999991</v>
      </c>
      <c r="Q65" s="212">
        <f t="shared" si="3"/>
        <v>1.3985714285714284</v>
      </c>
      <c r="R65" s="211">
        <v>1</v>
      </c>
      <c r="S65" s="194" t="s">
        <v>477</v>
      </c>
      <c r="T65" s="190">
        <v>7</v>
      </c>
      <c r="V65" s="190">
        <v>1</v>
      </c>
      <c r="W65" s="189" t="s">
        <v>360</v>
      </c>
      <c r="X65" s="38">
        <v>1</v>
      </c>
    </row>
    <row r="66" spans="2:24">
      <c r="B66" s="190">
        <v>62</v>
      </c>
      <c r="C66" s="190">
        <v>62</v>
      </c>
      <c r="D66" s="190">
        <v>46</v>
      </c>
      <c r="E66" s="216">
        <v>44993</v>
      </c>
      <c r="F66" s="224" t="s">
        <v>191</v>
      </c>
      <c r="G66" s="224" t="s">
        <v>79</v>
      </c>
      <c r="H66" s="224" t="s">
        <v>89</v>
      </c>
      <c r="I66" s="228" t="s">
        <v>192</v>
      </c>
      <c r="K66" s="188" t="s">
        <v>734</v>
      </c>
      <c r="L66" s="15"/>
      <c r="M66" s="225" t="s">
        <v>350</v>
      </c>
      <c r="O66" s="213"/>
      <c r="P66" s="212" t="str">
        <f t="shared" si="2"/>
        <v>-</v>
      </c>
      <c r="Q66" s="212" t="str">
        <f t="shared" si="3"/>
        <v>-</v>
      </c>
      <c r="R66" s="211"/>
      <c r="S66" s="211"/>
      <c r="W66" s="189"/>
      <c r="X66" s="38"/>
    </row>
    <row r="67" spans="2:24">
      <c r="B67" s="190">
        <v>63</v>
      </c>
      <c r="C67" s="190">
        <v>63</v>
      </c>
      <c r="D67" s="190">
        <v>40</v>
      </c>
      <c r="E67" s="216">
        <v>45001</v>
      </c>
      <c r="F67" s="224" t="s">
        <v>174</v>
      </c>
      <c r="G67" s="224" t="s">
        <v>79</v>
      </c>
      <c r="H67" s="224" t="s">
        <v>89</v>
      </c>
      <c r="I67" s="228" t="s">
        <v>177</v>
      </c>
      <c r="K67" s="188" t="s">
        <v>734</v>
      </c>
      <c r="L67" s="15"/>
      <c r="M67" s="225" t="s">
        <v>350</v>
      </c>
      <c r="O67" s="213"/>
      <c r="P67" s="212" t="str">
        <f t="shared" si="2"/>
        <v>-</v>
      </c>
      <c r="Q67" s="212" t="str">
        <f t="shared" si="3"/>
        <v>-</v>
      </c>
      <c r="R67" s="211"/>
      <c r="S67" s="194" t="s">
        <v>387</v>
      </c>
      <c r="V67" s="190">
        <v>0</v>
      </c>
      <c r="W67" s="189"/>
      <c r="X67" s="38">
        <v>0</v>
      </c>
    </row>
    <row r="68" spans="2:24">
      <c r="B68" s="190">
        <v>64</v>
      </c>
      <c r="C68" s="190">
        <v>64</v>
      </c>
      <c r="D68" s="190">
        <v>44</v>
      </c>
      <c r="E68" s="216">
        <v>45001</v>
      </c>
      <c r="F68" s="224" t="s">
        <v>184</v>
      </c>
      <c r="G68" s="224" t="s">
        <v>79</v>
      </c>
      <c r="H68" s="224" t="s">
        <v>89</v>
      </c>
      <c r="I68" s="228" t="s">
        <v>187</v>
      </c>
      <c r="K68" s="188" t="s">
        <v>734</v>
      </c>
      <c r="L68" s="15"/>
      <c r="M68" s="225" t="s">
        <v>350</v>
      </c>
      <c r="O68" s="213"/>
      <c r="P68" s="212" t="str">
        <f t="shared" si="2"/>
        <v>-</v>
      </c>
      <c r="Q68" s="212" t="str">
        <f t="shared" si="3"/>
        <v>-</v>
      </c>
      <c r="R68" s="211"/>
      <c r="S68" s="194" t="s">
        <v>387</v>
      </c>
      <c r="V68" s="190">
        <v>0</v>
      </c>
      <c r="W68" s="189"/>
      <c r="X68" s="38">
        <v>0</v>
      </c>
    </row>
    <row r="69" spans="2:24">
      <c r="B69" s="190">
        <v>65</v>
      </c>
      <c r="C69" s="190">
        <v>65</v>
      </c>
      <c r="D69" s="190">
        <v>36</v>
      </c>
      <c r="E69" s="216">
        <v>44993</v>
      </c>
      <c r="F69" s="224" t="s">
        <v>167</v>
      </c>
      <c r="G69" s="224" t="s">
        <v>79</v>
      </c>
      <c r="H69" s="224" t="s">
        <v>89</v>
      </c>
      <c r="I69" s="228" t="s">
        <v>168</v>
      </c>
      <c r="J69" s="188" t="s">
        <v>774</v>
      </c>
      <c r="K69" s="188" t="s">
        <v>775</v>
      </c>
      <c r="L69" s="15" t="s">
        <v>353</v>
      </c>
      <c r="M69" s="225" t="s">
        <v>350</v>
      </c>
      <c r="O69" s="213">
        <v>16.989999999999998</v>
      </c>
      <c r="P69" s="212">
        <f t="shared" ref="P69:P100" si="4">IFERROR(O69/R69,"-")</f>
        <v>8.4949999999999992</v>
      </c>
      <c r="Q69" s="212">
        <f t="shared" ref="Q69:Q100" si="5">IFERROR(P69/T69,"-")</f>
        <v>0.84949999999999992</v>
      </c>
      <c r="R69" s="211">
        <v>2</v>
      </c>
      <c r="S69" s="211" t="s">
        <v>355</v>
      </c>
      <c r="T69" s="190">
        <v>10</v>
      </c>
      <c r="V69" s="190">
        <v>1</v>
      </c>
      <c r="W69" s="189"/>
      <c r="X69" s="38">
        <v>0</v>
      </c>
    </row>
    <row r="70" spans="2:24">
      <c r="B70" s="190">
        <v>66</v>
      </c>
      <c r="C70" s="190">
        <v>66</v>
      </c>
      <c r="D70" s="190">
        <v>5</v>
      </c>
      <c r="E70" s="216">
        <v>44993</v>
      </c>
      <c r="F70" s="224" t="s">
        <v>96</v>
      </c>
      <c r="G70" s="224" t="s">
        <v>79</v>
      </c>
      <c r="H70" s="224" t="s">
        <v>98</v>
      </c>
      <c r="I70" s="228" t="s">
        <v>97</v>
      </c>
      <c r="J70" s="207" t="s">
        <v>388</v>
      </c>
      <c r="K70" s="188" t="s">
        <v>389</v>
      </c>
      <c r="L70" s="28" t="s">
        <v>537</v>
      </c>
      <c r="M70" s="225" t="s">
        <v>19</v>
      </c>
      <c r="N70" s="188" t="s">
        <v>391</v>
      </c>
      <c r="O70" s="213">
        <v>244.2</v>
      </c>
      <c r="P70" s="212">
        <f t="shared" si="4"/>
        <v>20.349999999999998</v>
      </c>
      <c r="Q70" s="212">
        <f t="shared" si="5"/>
        <v>2.5437499999999997</v>
      </c>
      <c r="R70" s="211">
        <v>12</v>
      </c>
      <c r="S70" s="211" t="s">
        <v>2251</v>
      </c>
      <c r="T70" s="190">
        <v>8</v>
      </c>
      <c r="V70" s="190">
        <v>0</v>
      </c>
      <c r="W70" s="189"/>
      <c r="X70" s="38">
        <v>0</v>
      </c>
    </row>
    <row r="71" spans="2:24">
      <c r="B71" s="190">
        <v>67</v>
      </c>
      <c r="C71" s="190">
        <v>67</v>
      </c>
      <c r="D71" s="190">
        <v>5</v>
      </c>
      <c r="E71" s="216">
        <v>44993</v>
      </c>
      <c r="F71" s="224" t="s">
        <v>96</v>
      </c>
      <c r="G71" s="224" t="s">
        <v>79</v>
      </c>
      <c r="H71" s="224" t="s">
        <v>98</v>
      </c>
      <c r="I71" s="228" t="s">
        <v>97</v>
      </c>
      <c r="J71" s="188" t="s">
        <v>374</v>
      </c>
      <c r="K71" s="208" t="s">
        <v>375</v>
      </c>
      <c r="L71" s="28" t="s">
        <v>353</v>
      </c>
      <c r="M71" s="195" t="s">
        <v>19</v>
      </c>
      <c r="N71" s="188" t="s">
        <v>376</v>
      </c>
      <c r="O71" s="213">
        <v>17.27</v>
      </c>
      <c r="P71" s="212">
        <f t="shared" si="4"/>
        <v>8.6349999999999998</v>
      </c>
      <c r="Q71" s="212">
        <f t="shared" si="5"/>
        <v>0.86349999999999993</v>
      </c>
      <c r="R71" s="211">
        <v>2</v>
      </c>
      <c r="S71" s="211" t="s">
        <v>355</v>
      </c>
      <c r="T71" s="190">
        <v>10</v>
      </c>
      <c r="V71" s="190">
        <v>0</v>
      </c>
      <c r="W71" s="189" t="s">
        <v>360</v>
      </c>
      <c r="X71" s="38">
        <v>0</v>
      </c>
    </row>
    <row r="72" spans="2:24">
      <c r="B72" s="190">
        <v>68</v>
      </c>
      <c r="C72" s="190">
        <v>68</v>
      </c>
      <c r="D72" s="190">
        <v>5</v>
      </c>
      <c r="E72" s="216">
        <v>44993</v>
      </c>
      <c r="F72" s="224" t="s">
        <v>96</v>
      </c>
      <c r="G72" s="224" t="s">
        <v>79</v>
      </c>
      <c r="H72" s="224" t="s">
        <v>98</v>
      </c>
      <c r="I72" s="228" t="s">
        <v>97</v>
      </c>
      <c r="J72" s="188" t="s">
        <v>374</v>
      </c>
      <c r="K72" s="208" t="s">
        <v>375</v>
      </c>
      <c r="L72" s="28" t="s">
        <v>353</v>
      </c>
      <c r="M72" s="195" t="s">
        <v>19</v>
      </c>
      <c r="N72" s="188" t="s">
        <v>376</v>
      </c>
      <c r="O72" s="213">
        <v>33.43</v>
      </c>
      <c r="P72" s="212">
        <f t="shared" si="4"/>
        <v>16.715</v>
      </c>
      <c r="Q72" s="212">
        <f t="shared" si="5"/>
        <v>0.9832352941176471</v>
      </c>
      <c r="R72" s="211">
        <v>2</v>
      </c>
      <c r="S72" s="211" t="s">
        <v>355</v>
      </c>
      <c r="T72" s="190">
        <v>17</v>
      </c>
      <c r="V72" s="190">
        <v>0</v>
      </c>
      <c r="W72" s="189" t="s">
        <v>360</v>
      </c>
      <c r="X72" s="38">
        <v>0</v>
      </c>
    </row>
    <row r="73" spans="2:24">
      <c r="B73" s="190">
        <v>69</v>
      </c>
      <c r="C73" s="190">
        <v>69</v>
      </c>
      <c r="D73" s="190">
        <v>5</v>
      </c>
      <c r="E73" s="216">
        <v>44993</v>
      </c>
      <c r="F73" s="224" t="s">
        <v>96</v>
      </c>
      <c r="G73" s="224" t="s">
        <v>79</v>
      </c>
      <c r="H73" s="224" t="s">
        <v>98</v>
      </c>
      <c r="I73" s="228" t="s">
        <v>97</v>
      </c>
      <c r="J73" s="188" t="s">
        <v>374</v>
      </c>
      <c r="K73" s="208" t="s">
        <v>375</v>
      </c>
      <c r="L73" s="28" t="s">
        <v>353</v>
      </c>
      <c r="M73" s="195" t="s">
        <v>19</v>
      </c>
      <c r="N73" s="188" t="s">
        <v>376</v>
      </c>
      <c r="O73" s="213">
        <v>11.44</v>
      </c>
      <c r="P73" s="212">
        <f t="shared" si="4"/>
        <v>11.44</v>
      </c>
      <c r="Q73" s="212">
        <f t="shared" si="5"/>
        <v>1.1439999999999999</v>
      </c>
      <c r="R73" s="211">
        <v>1</v>
      </c>
      <c r="S73" s="211" t="s">
        <v>477</v>
      </c>
      <c r="T73" s="190">
        <v>10</v>
      </c>
      <c r="V73" s="190">
        <v>0</v>
      </c>
      <c r="W73" s="189" t="s">
        <v>360</v>
      </c>
      <c r="X73" s="38">
        <v>0</v>
      </c>
    </row>
    <row r="74" spans="2:24">
      <c r="B74" s="190">
        <v>70</v>
      </c>
      <c r="C74" s="190">
        <v>70</v>
      </c>
      <c r="D74" s="190">
        <v>5</v>
      </c>
      <c r="E74" s="216">
        <v>44993</v>
      </c>
      <c r="F74" s="224" t="s">
        <v>96</v>
      </c>
      <c r="G74" s="224" t="s">
        <v>79</v>
      </c>
      <c r="H74" s="224" t="s">
        <v>98</v>
      </c>
      <c r="I74" s="228" t="s">
        <v>97</v>
      </c>
      <c r="J74" s="188" t="s">
        <v>374</v>
      </c>
      <c r="K74" s="208" t="s">
        <v>375</v>
      </c>
      <c r="L74" s="28" t="s">
        <v>353</v>
      </c>
      <c r="M74" s="195" t="s">
        <v>19</v>
      </c>
      <c r="N74" s="188" t="s">
        <v>376</v>
      </c>
      <c r="O74" s="213">
        <v>16.78</v>
      </c>
      <c r="P74" s="212">
        <f t="shared" si="4"/>
        <v>16.78</v>
      </c>
      <c r="Q74" s="212">
        <f t="shared" si="5"/>
        <v>0.98705882352941188</v>
      </c>
      <c r="R74" s="211">
        <v>1</v>
      </c>
      <c r="S74" s="211" t="s">
        <v>477</v>
      </c>
      <c r="T74" s="190">
        <v>17</v>
      </c>
      <c r="V74" s="190">
        <v>0</v>
      </c>
      <c r="W74" s="189" t="s">
        <v>360</v>
      </c>
      <c r="X74" s="38">
        <v>0</v>
      </c>
    </row>
    <row r="75" spans="2:24">
      <c r="B75" s="190">
        <v>71</v>
      </c>
      <c r="C75" s="190">
        <v>71</v>
      </c>
      <c r="D75" s="190">
        <v>5</v>
      </c>
      <c r="E75" s="216">
        <v>44993</v>
      </c>
      <c r="F75" s="224" t="s">
        <v>96</v>
      </c>
      <c r="G75" s="224" t="s">
        <v>79</v>
      </c>
      <c r="H75" s="224" t="s">
        <v>98</v>
      </c>
      <c r="I75" s="228" t="s">
        <v>97</v>
      </c>
      <c r="J75" s="188" t="s">
        <v>797</v>
      </c>
      <c r="K75" s="188" t="s">
        <v>798</v>
      </c>
      <c r="L75" s="15" t="s">
        <v>537</v>
      </c>
      <c r="M75" s="225" t="s">
        <v>19</v>
      </c>
      <c r="N75" s="188" t="s">
        <v>802</v>
      </c>
      <c r="O75" s="213">
        <v>66.3</v>
      </c>
      <c r="P75" s="212">
        <f t="shared" si="4"/>
        <v>11.049999999999999</v>
      </c>
      <c r="Q75" s="212">
        <f t="shared" si="5"/>
        <v>1.105</v>
      </c>
      <c r="R75" s="211">
        <v>6</v>
      </c>
      <c r="S75" s="211" t="s">
        <v>377</v>
      </c>
      <c r="T75" s="190">
        <v>10</v>
      </c>
      <c r="V75" s="190">
        <v>0</v>
      </c>
      <c r="W75" s="189" t="s">
        <v>360</v>
      </c>
      <c r="X75" s="38">
        <v>0</v>
      </c>
    </row>
    <row r="76" spans="2:24">
      <c r="B76" s="190">
        <v>72</v>
      </c>
      <c r="C76" s="190">
        <v>72</v>
      </c>
      <c r="D76" s="190">
        <v>5</v>
      </c>
      <c r="E76" s="216">
        <v>44993</v>
      </c>
      <c r="F76" s="224" t="s">
        <v>96</v>
      </c>
      <c r="G76" s="224" t="s">
        <v>79</v>
      </c>
      <c r="H76" s="224" t="s">
        <v>98</v>
      </c>
      <c r="I76" s="228" t="s">
        <v>97</v>
      </c>
      <c r="J76" s="208" t="s">
        <v>630</v>
      </c>
      <c r="K76" s="188" t="s">
        <v>804</v>
      </c>
      <c r="L76" s="28" t="s">
        <v>537</v>
      </c>
      <c r="M76" s="225" t="s">
        <v>19</v>
      </c>
      <c r="N76" s="208" t="s">
        <v>635</v>
      </c>
      <c r="O76" s="213">
        <v>40.19</v>
      </c>
      <c r="P76" s="212">
        <f t="shared" si="4"/>
        <v>40.19</v>
      </c>
      <c r="Q76" s="212">
        <f t="shared" si="5"/>
        <v>4.0190000000000001</v>
      </c>
      <c r="R76" s="211">
        <v>1</v>
      </c>
      <c r="S76" s="211" t="s">
        <v>477</v>
      </c>
      <c r="T76" s="190">
        <v>10</v>
      </c>
      <c r="V76" s="190">
        <v>0</v>
      </c>
      <c r="W76" s="189" t="s">
        <v>440</v>
      </c>
      <c r="X76" s="38">
        <v>0</v>
      </c>
    </row>
    <row r="77" spans="2:24">
      <c r="B77" s="190">
        <v>73</v>
      </c>
      <c r="C77" s="190">
        <v>73</v>
      </c>
      <c r="D77" s="190">
        <v>5</v>
      </c>
      <c r="E77" s="216">
        <v>44993</v>
      </c>
      <c r="F77" s="224" t="s">
        <v>96</v>
      </c>
      <c r="G77" s="224" t="s">
        <v>79</v>
      </c>
      <c r="H77" s="224" t="s">
        <v>98</v>
      </c>
      <c r="I77" s="228" t="s">
        <v>97</v>
      </c>
      <c r="J77" s="208" t="s">
        <v>630</v>
      </c>
      <c r="K77" s="188" t="s">
        <v>808</v>
      </c>
      <c r="L77" s="28" t="s">
        <v>537</v>
      </c>
      <c r="M77" s="225" t="s">
        <v>19</v>
      </c>
      <c r="N77" s="208" t="s">
        <v>635</v>
      </c>
      <c r="O77" s="213">
        <v>42.96</v>
      </c>
      <c r="P77" s="212">
        <f t="shared" si="4"/>
        <v>42.96</v>
      </c>
      <c r="Q77" s="212">
        <f t="shared" si="5"/>
        <v>4.2960000000000003</v>
      </c>
      <c r="R77" s="211">
        <v>1</v>
      </c>
      <c r="S77" s="211" t="s">
        <v>477</v>
      </c>
      <c r="T77" s="190">
        <v>10</v>
      </c>
      <c r="V77" s="190">
        <v>0</v>
      </c>
      <c r="W77" s="189" t="s">
        <v>600</v>
      </c>
      <c r="X77" s="38">
        <v>0</v>
      </c>
    </row>
    <row r="78" spans="2:24">
      <c r="B78" s="190">
        <v>74</v>
      </c>
      <c r="C78" s="190">
        <v>74</v>
      </c>
      <c r="D78" s="190">
        <v>5</v>
      </c>
      <c r="E78" s="216">
        <v>44993</v>
      </c>
      <c r="F78" s="224" t="s">
        <v>96</v>
      </c>
      <c r="G78" s="224" t="s">
        <v>79</v>
      </c>
      <c r="H78" s="224" t="s">
        <v>98</v>
      </c>
      <c r="I78" s="228" t="s">
        <v>97</v>
      </c>
      <c r="J78" s="208" t="s">
        <v>630</v>
      </c>
      <c r="K78" s="188" t="s">
        <v>812</v>
      </c>
      <c r="L78" s="28" t="s">
        <v>537</v>
      </c>
      <c r="M78" s="225" t="s">
        <v>19</v>
      </c>
      <c r="N78" s="208" t="s">
        <v>635</v>
      </c>
      <c r="O78" s="213">
        <v>40.869999999999997</v>
      </c>
      <c r="P78" s="212">
        <f t="shared" si="4"/>
        <v>40.869999999999997</v>
      </c>
      <c r="Q78" s="212">
        <f t="shared" si="5"/>
        <v>4.0869999999999997</v>
      </c>
      <c r="R78" s="211">
        <v>1</v>
      </c>
      <c r="S78" s="211" t="s">
        <v>477</v>
      </c>
      <c r="T78" s="190">
        <v>10</v>
      </c>
      <c r="V78" s="190">
        <v>0</v>
      </c>
      <c r="W78" s="189" t="s">
        <v>600</v>
      </c>
      <c r="X78" s="38">
        <v>0</v>
      </c>
    </row>
    <row r="79" spans="2:24">
      <c r="B79" s="190">
        <v>75</v>
      </c>
      <c r="C79" s="190">
        <v>75</v>
      </c>
      <c r="D79" s="190">
        <v>5</v>
      </c>
      <c r="E79" s="216">
        <v>44993</v>
      </c>
      <c r="F79" s="224" t="s">
        <v>96</v>
      </c>
      <c r="G79" s="224" t="s">
        <v>79</v>
      </c>
      <c r="H79" s="224" t="s">
        <v>98</v>
      </c>
      <c r="I79" s="228" t="s">
        <v>97</v>
      </c>
      <c r="J79" s="208" t="s">
        <v>630</v>
      </c>
      <c r="K79" s="188" t="s">
        <v>817</v>
      </c>
      <c r="L79" s="28" t="s">
        <v>537</v>
      </c>
      <c r="M79" s="225" t="s">
        <v>19</v>
      </c>
      <c r="N79" s="208" t="s">
        <v>635</v>
      </c>
      <c r="O79" s="213">
        <v>96.27</v>
      </c>
      <c r="P79" s="212">
        <f t="shared" si="4"/>
        <v>96.27</v>
      </c>
      <c r="Q79" s="212">
        <f t="shared" si="5"/>
        <v>9.6269999999999989</v>
      </c>
      <c r="R79" s="211">
        <v>1</v>
      </c>
      <c r="S79" s="211" t="s">
        <v>477</v>
      </c>
      <c r="T79" s="190">
        <v>10</v>
      </c>
      <c r="V79" s="190">
        <v>0</v>
      </c>
      <c r="W79" s="189" t="s">
        <v>600</v>
      </c>
      <c r="X79" s="38">
        <v>0</v>
      </c>
    </row>
    <row r="80" spans="2:24">
      <c r="B80" s="190">
        <v>76</v>
      </c>
      <c r="C80" s="190">
        <v>76</v>
      </c>
      <c r="D80" s="190">
        <v>5</v>
      </c>
      <c r="E80" s="216">
        <v>44993</v>
      </c>
      <c r="F80" s="224" t="s">
        <v>96</v>
      </c>
      <c r="G80" s="224" t="s">
        <v>79</v>
      </c>
      <c r="H80" s="224" t="s">
        <v>98</v>
      </c>
      <c r="I80" s="228" t="s">
        <v>97</v>
      </c>
      <c r="J80" s="188" t="s">
        <v>630</v>
      </c>
      <c r="K80" s="188" t="s">
        <v>651</v>
      </c>
      <c r="L80" s="28" t="s">
        <v>537</v>
      </c>
      <c r="M80" s="225" t="s">
        <v>19</v>
      </c>
      <c r="N80" s="208" t="s">
        <v>635</v>
      </c>
      <c r="O80" s="213">
        <v>13.24</v>
      </c>
      <c r="P80" s="212">
        <f t="shared" si="4"/>
        <v>13.24</v>
      </c>
      <c r="Q80" s="212">
        <f t="shared" si="5"/>
        <v>1.3240000000000001</v>
      </c>
      <c r="R80" s="211">
        <v>1</v>
      </c>
      <c r="S80" s="211" t="s">
        <v>477</v>
      </c>
      <c r="T80" s="190">
        <v>10</v>
      </c>
      <c r="V80" s="190">
        <v>0</v>
      </c>
      <c r="W80" s="189" t="s">
        <v>360</v>
      </c>
      <c r="X80" s="38">
        <v>0</v>
      </c>
    </row>
    <row r="81" spans="2:24">
      <c r="B81" s="190">
        <v>77</v>
      </c>
      <c r="C81" s="190">
        <v>77</v>
      </c>
      <c r="D81" s="190">
        <v>5</v>
      </c>
      <c r="E81" s="216">
        <v>44993</v>
      </c>
      <c r="F81" s="224" t="s">
        <v>96</v>
      </c>
      <c r="G81" s="224" t="s">
        <v>79</v>
      </c>
      <c r="H81" s="224" t="s">
        <v>98</v>
      </c>
      <c r="I81" s="228" t="s">
        <v>97</v>
      </c>
      <c r="J81" s="188" t="s">
        <v>630</v>
      </c>
      <c r="K81" s="188" t="s">
        <v>825</v>
      </c>
      <c r="L81" s="28" t="s">
        <v>537</v>
      </c>
      <c r="M81" s="225" t="s">
        <v>19</v>
      </c>
      <c r="N81" s="208" t="s">
        <v>635</v>
      </c>
      <c r="O81" s="213">
        <v>17.38</v>
      </c>
      <c r="P81" s="212">
        <f t="shared" si="4"/>
        <v>17.38</v>
      </c>
      <c r="Q81" s="212">
        <f t="shared" si="5"/>
        <v>2.1724999999999999</v>
      </c>
      <c r="R81" s="211">
        <v>1</v>
      </c>
      <c r="S81" s="211" t="s">
        <v>477</v>
      </c>
      <c r="T81" s="190">
        <v>8</v>
      </c>
      <c r="V81" s="190">
        <v>0</v>
      </c>
      <c r="W81" s="189" t="s">
        <v>600</v>
      </c>
      <c r="X81" s="38">
        <v>0</v>
      </c>
    </row>
    <row r="82" spans="2:24">
      <c r="B82" s="190">
        <v>78</v>
      </c>
      <c r="C82" s="190">
        <v>78</v>
      </c>
      <c r="D82" s="190">
        <v>5</v>
      </c>
      <c r="E82" s="216">
        <v>44993</v>
      </c>
      <c r="F82" s="224" t="s">
        <v>96</v>
      </c>
      <c r="G82" s="224" t="s">
        <v>79</v>
      </c>
      <c r="H82" s="224" t="s">
        <v>98</v>
      </c>
      <c r="I82" s="228" t="s">
        <v>97</v>
      </c>
      <c r="J82" s="188" t="s">
        <v>630</v>
      </c>
      <c r="K82" s="188" t="s">
        <v>829</v>
      </c>
      <c r="L82" s="28" t="s">
        <v>537</v>
      </c>
      <c r="M82" s="225" t="s">
        <v>19</v>
      </c>
      <c r="N82" s="208" t="s">
        <v>635</v>
      </c>
      <c r="O82" s="213">
        <v>21.65</v>
      </c>
      <c r="P82" s="212">
        <f t="shared" si="4"/>
        <v>21.65</v>
      </c>
      <c r="Q82" s="212">
        <f t="shared" si="5"/>
        <v>2.165</v>
      </c>
      <c r="R82" s="211">
        <v>1</v>
      </c>
      <c r="S82" s="211" t="s">
        <v>477</v>
      </c>
      <c r="T82" s="190">
        <v>10</v>
      </c>
      <c r="V82" s="190">
        <v>0</v>
      </c>
      <c r="W82" s="189" t="s">
        <v>600</v>
      </c>
      <c r="X82" s="38">
        <v>0</v>
      </c>
    </row>
    <row r="83" spans="2:24">
      <c r="B83" s="190">
        <v>79</v>
      </c>
      <c r="C83" s="190">
        <v>79</v>
      </c>
      <c r="D83" s="190">
        <v>5</v>
      </c>
      <c r="E83" s="216">
        <v>44993</v>
      </c>
      <c r="F83" s="224" t="s">
        <v>96</v>
      </c>
      <c r="G83" s="224" t="s">
        <v>79</v>
      </c>
      <c r="H83" s="224" t="s">
        <v>98</v>
      </c>
      <c r="I83" s="228" t="s">
        <v>97</v>
      </c>
      <c r="J83" s="188" t="s">
        <v>833</v>
      </c>
      <c r="K83" s="188" t="s">
        <v>834</v>
      </c>
      <c r="L83" s="15" t="s">
        <v>537</v>
      </c>
      <c r="M83" s="225" t="s">
        <v>19</v>
      </c>
      <c r="N83" s="188" t="s">
        <v>838</v>
      </c>
      <c r="O83" s="213">
        <v>10.07</v>
      </c>
      <c r="P83" s="212">
        <f t="shared" si="4"/>
        <v>10.07</v>
      </c>
      <c r="Q83" s="212">
        <f t="shared" si="5"/>
        <v>0.62937500000000002</v>
      </c>
      <c r="R83" s="211">
        <v>1</v>
      </c>
      <c r="S83" s="211" t="s">
        <v>477</v>
      </c>
      <c r="T83" s="190">
        <v>16</v>
      </c>
      <c r="V83" s="190">
        <v>0</v>
      </c>
      <c r="W83" s="189" t="s">
        <v>360</v>
      </c>
      <c r="X83" s="38">
        <v>0</v>
      </c>
    </row>
    <row r="84" spans="2:24">
      <c r="B84" s="190">
        <v>80</v>
      </c>
      <c r="C84" s="190">
        <v>80</v>
      </c>
      <c r="D84" s="190">
        <v>5</v>
      </c>
      <c r="E84" s="216">
        <v>44993</v>
      </c>
      <c r="F84" s="224" t="s">
        <v>96</v>
      </c>
      <c r="G84" s="224" t="s">
        <v>79</v>
      </c>
      <c r="H84" s="224" t="s">
        <v>98</v>
      </c>
      <c r="I84" s="228" t="s">
        <v>97</v>
      </c>
      <c r="J84" s="188" t="s">
        <v>833</v>
      </c>
      <c r="K84" s="188" t="s">
        <v>839</v>
      </c>
      <c r="L84" s="15" t="s">
        <v>537</v>
      </c>
      <c r="M84" s="225" t="s">
        <v>19</v>
      </c>
      <c r="N84" s="188" t="s">
        <v>838</v>
      </c>
      <c r="O84" s="213">
        <v>15.89</v>
      </c>
      <c r="P84" s="212">
        <f t="shared" si="4"/>
        <v>15.89</v>
      </c>
      <c r="Q84" s="212">
        <f t="shared" si="5"/>
        <v>1.589</v>
      </c>
      <c r="R84" s="211">
        <v>1</v>
      </c>
      <c r="S84" s="211" t="s">
        <v>477</v>
      </c>
      <c r="T84" s="190">
        <v>10</v>
      </c>
      <c r="V84" s="190">
        <v>0</v>
      </c>
      <c r="W84" s="189" t="s">
        <v>600</v>
      </c>
      <c r="X84" s="38">
        <v>0</v>
      </c>
    </row>
    <row r="85" spans="2:24">
      <c r="B85" s="190">
        <v>81</v>
      </c>
      <c r="C85" s="190">
        <v>81</v>
      </c>
      <c r="D85" s="190">
        <v>5</v>
      </c>
      <c r="E85" s="216">
        <v>44993</v>
      </c>
      <c r="F85" s="224" t="s">
        <v>96</v>
      </c>
      <c r="G85" s="224" t="s">
        <v>79</v>
      </c>
      <c r="H85" s="224" t="s">
        <v>98</v>
      </c>
      <c r="I85" s="228" t="s">
        <v>97</v>
      </c>
      <c r="J85" s="188" t="s">
        <v>844</v>
      </c>
      <c r="K85" s="188" t="s">
        <v>845</v>
      </c>
      <c r="L85" s="15" t="s">
        <v>537</v>
      </c>
      <c r="M85" s="225" t="s">
        <v>19</v>
      </c>
      <c r="N85" s="188" t="s">
        <v>849</v>
      </c>
      <c r="O85" s="213">
        <v>80.75</v>
      </c>
      <c r="P85" s="212">
        <f t="shared" si="4"/>
        <v>80.75</v>
      </c>
      <c r="Q85" s="212">
        <f t="shared" si="5"/>
        <v>8.0749999999999993</v>
      </c>
      <c r="R85" s="211">
        <v>1</v>
      </c>
      <c r="S85" s="211" t="s">
        <v>477</v>
      </c>
      <c r="T85" s="190">
        <v>10</v>
      </c>
      <c r="V85" s="190">
        <v>0</v>
      </c>
      <c r="W85" s="189" t="s">
        <v>600</v>
      </c>
      <c r="X85" s="38">
        <v>0</v>
      </c>
    </row>
    <row r="86" spans="2:24">
      <c r="B86" s="190">
        <v>82</v>
      </c>
      <c r="C86" s="190">
        <v>82</v>
      </c>
      <c r="D86" s="190">
        <v>5</v>
      </c>
      <c r="E86" s="216">
        <v>44993</v>
      </c>
      <c r="F86" s="224" t="s">
        <v>96</v>
      </c>
      <c r="G86" s="224" t="s">
        <v>79</v>
      </c>
      <c r="H86" s="224" t="s">
        <v>98</v>
      </c>
      <c r="I86" s="228" t="s">
        <v>97</v>
      </c>
      <c r="J86" s="188" t="s">
        <v>851</v>
      </c>
      <c r="K86" s="188" t="s">
        <v>852</v>
      </c>
      <c r="L86" s="15" t="s">
        <v>537</v>
      </c>
      <c r="M86" s="225" t="s">
        <v>19</v>
      </c>
      <c r="N86" s="188" t="s">
        <v>1560</v>
      </c>
      <c r="O86" s="213">
        <v>20.91</v>
      </c>
      <c r="P86" s="212">
        <f t="shared" si="4"/>
        <v>20.91</v>
      </c>
      <c r="Q86" s="212">
        <f t="shared" si="5"/>
        <v>2.0910000000000002</v>
      </c>
      <c r="R86" s="211">
        <v>1</v>
      </c>
      <c r="S86" s="211" t="s">
        <v>477</v>
      </c>
      <c r="T86" s="190">
        <v>10</v>
      </c>
      <c r="V86" s="190">
        <v>0</v>
      </c>
      <c r="W86" s="189" t="s">
        <v>600</v>
      </c>
      <c r="X86" s="38">
        <v>0</v>
      </c>
    </row>
    <row r="87" spans="2:24">
      <c r="B87" s="190">
        <v>83</v>
      </c>
      <c r="C87" s="190">
        <v>83</v>
      </c>
      <c r="D87" s="190">
        <v>27</v>
      </c>
      <c r="E87" s="216">
        <v>44993</v>
      </c>
      <c r="F87" s="224" t="s">
        <v>147</v>
      </c>
      <c r="G87" s="224" t="s">
        <v>79</v>
      </c>
      <c r="H87" s="224" t="s">
        <v>89</v>
      </c>
      <c r="I87" s="228" t="s">
        <v>148</v>
      </c>
      <c r="J87" s="188" t="s">
        <v>857</v>
      </c>
      <c r="K87" s="188" t="s">
        <v>858</v>
      </c>
      <c r="L87" s="15" t="s">
        <v>353</v>
      </c>
      <c r="M87" s="225" t="s">
        <v>350</v>
      </c>
      <c r="O87" s="213">
        <v>54.49</v>
      </c>
      <c r="P87" s="212">
        <f t="shared" si="4"/>
        <v>9.081666666666667</v>
      </c>
      <c r="Q87" s="212">
        <f t="shared" si="5"/>
        <v>2.594761904761905</v>
      </c>
      <c r="R87" s="211">
        <v>6</v>
      </c>
      <c r="S87" s="194" t="s">
        <v>377</v>
      </c>
      <c r="T87" s="190">
        <v>3.5</v>
      </c>
      <c r="V87" s="190">
        <v>1</v>
      </c>
      <c r="W87" s="189"/>
      <c r="X87" s="38">
        <v>0</v>
      </c>
    </row>
    <row r="88" spans="2:24">
      <c r="B88" s="190">
        <v>84</v>
      </c>
      <c r="C88" s="190">
        <v>84</v>
      </c>
      <c r="D88" s="190">
        <v>27</v>
      </c>
      <c r="E88" s="216">
        <v>44993</v>
      </c>
      <c r="F88" s="224" t="s">
        <v>147</v>
      </c>
      <c r="G88" s="224" t="s">
        <v>79</v>
      </c>
      <c r="H88" s="224" t="s">
        <v>89</v>
      </c>
      <c r="I88" s="228" t="s">
        <v>148</v>
      </c>
      <c r="J88" s="188" t="s">
        <v>442</v>
      </c>
      <c r="K88" s="188" t="s">
        <v>473</v>
      </c>
      <c r="L88" s="15" t="s">
        <v>353</v>
      </c>
      <c r="M88" s="195" t="s">
        <v>19</v>
      </c>
      <c r="N88" s="188" t="s">
        <v>444</v>
      </c>
      <c r="O88" s="213">
        <v>10.99</v>
      </c>
      <c r="P88" s="212">
        <f t="shared" si="4"/>
        <v>10.99</v>
      </c>
      <c r="Q88" s="212">
        <f t="shared" si="5"/>
        <v>1.099</v>
      </c>
      <c r="R88" s="211">
        <v>1</v>
      </c>
      <c r="S88" s="194" t="s">
        <v>477</v>
      </c>
      <c r="T88" s="190">
        <v>10</v>
      </c>
      <c r="V88" s="190">
        <v>0</v>
      </c>
      <c r="W88" s="189" t="s">
        <v>360</v>
      </c>
      <c r="X88" s="38">
        <v>0</v>
      </c>
    </row>
    <row r="89" spans="2:24">
      <c r="B89" s="190">
        <v>85</v>
      </c>
      <c r="C89" s="190">
        <v>85</v>
      </c>
      <c r="D89" s="190">
        <v>11</v>
      </c>
      <c r="E89" s="216">
        <v>45001</v>
      </c>
      <c r="F89" s="224" t="s">
        <v>111</v>
      </c>
      <c r="G89" s="224" t="s">
        <v>79</v>
      </c>
      <c r="H89" s="224" t="s">
        <v>89</v>
      </c>
      <c r="I89" s="228" t="s">
        <v>112</v>
      </c>
      <c r="J89" s="207" t="s">
        <v>388</v>
      </c>
      <c r="K89" s="188" t="s">
        <v>389</v>
      </c>
      <c r="L89" s="28" t="s">
        <v>353</v>
      </c>
      <c r="M89" s="225" t="s">
        <v>19</v>
      </c>
      <c r="N89" s="188" t="s">
        <v>391</v>
      </c>
      <c r="O89" s="213">
        <v>6.58</v>
      </c>
      <c r="P89" s="212">
        <f t="shared" si="4"/>
        <v>6.58</v>
      </c>
      <c r="Q89" s="212">
        <f t="shared" si="5"/>
        <v>0.82250000000000001</v>
      </c>
      <c r="R89" s="211">
        <v>1</v>
      </c>
      <c r="S89" s="194" t="s">
        <v>477</v>
      </c>
      <c r="T89" s="190">
        <v>8</v>
      </c>
      <c r="V89" s="190">
        <v>1</v>
      </c>
      <c r="W89" s="189" t="s">
        <v>360</v>
      </c>
      <c r="X89" s="38">
        <v>0</v>
      </c>
    </row>
    <row r="90" spans="2:24">
      <c r="B90" s="190">
        <v>86</v>
      </c>
      <c r="C90" s="190">
        <v>86</v>
      </c>
      <c r="D90" s="190">
        <v>11</v>
      </c>
      <c r="E90" s="216">
        <v>45001</v>
      </c>
      <c r="F90" s="224" t="s">
        <v>111</v>
      </c>
      <c r="G90" s="224" t="s">
        <v>79</v>
      </c>
      <c r="H90" s="224" t="s">
        <v>89</v>
      </c>
      <c r="I90" s="228" t="s">
        <v>112</v>
      </c>
      <c r="J90" s="188" t="s">
        <v>374</v>
      </c>
      <c r="K90" s="188" t="s">
        <v>375</v>
      </c>
      <c r="L90" s="28" t="s">
        <v>353</v>
      </c>
      <c r="M90" s="195" t="s">
        <v>19</v>
      </c>
      <c r="N90" s="188" t="s">
        <v>376</v>
      </c>
      <c r="O90" s="213">
        <v>14.11</v>
      </c>
      <c r="P90" s="212">
        <f t="shared" si="4"/>
        <v>7.0549999999999997</v>
      </c>
      <c r="Q90" s="212">
        <f t="shared" si="5"/>
        <v>0.70550000000000002</v>
      </c>
      <c r="R90" s="211">
        <v>2</v>
      </c>
      <c r="S90" s="194" t="s">
        <v>355</v>
      </c>
      <c r="T90" s="190">
        <v>10</v>
      </c>
      <c r="V90" s="190">
        <v>0</v>
      </c>
      <c r="W90" s="189" t="s">
        <v>360</v>
      </c>
      <c r="X90" s="38">
        <v>1</v>
      </c>
    </row>
    <row r="91" spans="2:24">
      <c r="B91" s="190">
        <v>87</v>
      </c>
      <c r="C91" s="190">
        <v>87</v>
      </c>
      <c r="D91" s="190">
        <v>11</v>
      </c>
      <c r="E91" s="216">
        <v>45001</v>
      </c>
      <c r="F91" s="224" t="s">
        <v>111</v>
      </c>
      <c r="G91" s="224" t="s">
        <v>79</v>
      </c>
      <c r="H91" s="224" t="s">
        <v>89</v>
      </c>
      <c r="I91" s="228" t="s">
        <v>112</v>
      </c>
      <c r="J91" s="188" t="s">
        <v>374</v>
      </c>
      <c r="K91" s="188" t="s">
        <v>375</v>
      </c>
      <c r="L91" s="28" t="s">
        <v>353</v>
      </c>
      <c r="M91" s="195" t="s">
        <v>19</v>
      </c>
      <c r="N91" s="188" t="s">
        <v>376</v>
      </c>
      <c r="O91" s="213">
        <v>27.81</v>
      </c>
      <c r="P91" s="212">
        <f t="shared" si="4"/>
        <v>4.6349999999999998</v>
      </c>
      <c r="Q91" s="212">
        <f t="shared" si="5"/>
        <v>0.66214285714285714</v>
      </c>
      <c r="R91" s="211">
        <v>6</v>
      </c>
      <c r="S91" s="194" t="s">
        <v>377</v>
      </c>
      <c r="T91" s="190">
        <v>7</v>
      </c>
      <c r="V91" s="190">
        <v>0</v>
      </c>
      <c r="W91" s="189" t="s">
        <v>360</v>
      </c>
      <c r="X91" s="38">
        <v>1</v>
      </c>
    </row>
    <row r="92" spans="2:24">
      <c r="B92" s="190">
        <v>88</v>
      </c>
      <c r="C92" s="190">
        <v>88</v>
      </c>
      <c r="D92" s="190">
        <v>11</v>
      </c>
      <c r="E92" s="216">
        <v>45001</v>
      </c>
      <c r="F92" s="224" t="s">
        <v>111</v>
      </c>
      <c r="G92" s="224" t="s">
        <v>79</v>
      </c>
      <c r="H92" s="224" t="s">
        <v>89</v>
      </c>
      <c r="I92" s="228" t="s">
        <v>112</v>
      </c>
      <c r="J92" s="188" t="s">
        <v>442</v>
      </c>
      <c r="K92" s="188" t="s">
        <v>473</v>
      </c>
      <c r="L92" s="15" t="s">
        <v>353</v>
      </c>
      <c r="M92" s="195" t="s">
        <v>19</v>
      </c>
      <c r="N92" s="188" t="s">
        <v>444</v>
      </c>
      <c r="O92" s="213">
        <v>11.98</v>
      </c>
      <c r="P92" s="212">
        <f t="shared" si="4"/>
        <v>5.99</v>
      </c>
      <c r="Q92" s="212">
        <f t="shared" si="5"/>
        <v>0.59899999999999998</v>
      </c>
      <c r="R92" s="211">
        <v>2</v>
      </c>
      <c r="S92" s="194" t="s">
        <v>355</v>
      </c>
      <c r="T92" s="190">
        <v>10</v>
      </c>
      <c r="V92" s="190">
        <v>1</v>
      </c>
      <c r="W92" s="189" t="s">
        <v>360</v>
      </c>
      <c r="X92" s="38">
        <v>0</v>
      </c>
    </row>
    <row r="93" spans="2:24">
      <c r="B93" s="190">
        <v>89</v>
      </c>
      <c r="C93" s="190">
        <v>89</v>
      </c>
      <c r="D93" s="190">
        <v>11</v>
      </c>
      <c r="E93" s="216">
        <v>45001</v>
      </c>
      <c r="F93" s="224" t="s">
        <v>111</v>
      </c>
      <c r="G93" s="224" t="s">
        <v>79</v>
      </c>
      <c r="H93" s="224" t="s">
        <v>89</v>
      </c>
      <c r="I93" s="228" t="s">
        <v>112</v>
      </c>
      <c r="J93" s="188" t="s">
        <v>442</v>
      </c>
      <c r="K93" s="188" t="s">
        <v>473</v>
      </c>
      <c r="L93" s="15" t="s">
        <v>353</v>
      </c>
      <c r="M93" s="195" t="s">
        <v>19</v>
      </c>
      <c r="N93" s="188" t="s">
        <v>444</v>
      </c>
      <c r="O93" s="213">
        <v>6.58</v>
      </c>
      <c r="P93" s="212">
        <f t="shared" si="4"/>
        <v>6.58</v>
      </c>
      <c r="Q93" s="212">
        <f t="shared" si="5"/>
        <v>0.82250000000000001</v>
      </c>
      <c r="R93" s="211">
        <v>1</v>
      </c>
      <c r="S93" s="194" t="s">
        <v>477</v>
      </c>
      <c r="T93" s="190">
        <v>8</v>
      </c>
      <c r="V93" s="190">
        <v>1</v>
      </c>
      <c r="W93" s="189" t="s">
        <v>360</v>
      </c>
      <c r="X93" s="38">
        <v>0</v>
      </c>
    </row>
    <row r="94" spans="2:24">
      <c r="B94" s="190">
        <v>90</v>
      </c>
      <c r="C94" s="190">
        <v>90</v>
      </c>
      <c r="D94" s="190">
        <v>11</v>
      </c>
      <c r="E94" s="216">
        <v>45001</v>
      </c>
      <c r="F94" s="224" t="s">
        <v>111</v>
      </c>
      <c r="G94" s="224" t="s">
        <v>79</v>
      </c>
      <c r="H94" s="224" t="s">
        <v>89</v>
      </c>
      <c r="I94" s="228" t="s">
        <v>112</v>
      </c>
      <c r="J94" s="188" t="s">
        <v>887</v>
      </c>
      <c r="K94" s="188" t="s">
        <v>888</v>
      </c>
      <c r="L94" s="15" t="s">
        <v>353</v>
      </c>
      <c r="M94" s="195" t="s">
        <v>19</v>
      </c>
      <c r="N94" s="188" t="s">
        <v>887</v>
      </c>
      <c r="O94" s="213">
        <v>6.58</v>
      </c>
      <c r="P94" s="212">
        <f t="shared" si="4"/>
        <v>6.58</v>
      </c>
      <c r="Q94" s="212">
        <f t="shared" si="5"/>
        <v>0.65800000000000003</v>
      </c>
      <c r="R94" s="211">
        <v>1</v>
      </c>
      <c r="S94" s="194" t="s">
        <v>477</v>
      </c>
      <c r="T94" s="190">
        <v>10</v>
      </c>
      <c r="V94" s="190">
        <v>0</v>
      </c>
      <c r="W94" s="189"/>
      <c r="X94" s="38">
        <v>0</v>
      </c>
    </row>
    <row r="95" spans="2:24">
      <c r="B95" s="190">
        <v>91</v>
      </c>
      <c r="C95" s="190">
        <v>91</v>
      </c>
      <c r="D95" s="190">
        <v>10</v>
      </c>
      <c r="E95" s="216">
        <v>44994</v>
      </c>
      <c r="F95" s="224" t="s">
        <v>893</v>
      </c>
      <c r="G95" s="224" t="s">
        <v>79</v>
      </c>
      <c r="H95" s="224" t="s">
        <v>89</v>
      </c>
      <c r="I95" s="228" t="s">
        <v>109</v>
      </c>
      <c r="J95" s="188" t="s">
        <v>122</v>
      </c>
      <c r="K95" s="188" t="s">
        <v>2253</v>
      </c>
      <c r="L95" s="15" t="s">
        <v>353</v>
      </c>
      <c r="M95" s="225" t="s">
        <v>350</v>
      </c>
      <c r="N95" s="188" t="s">
        <v>122</v>
      </c>
      <c r="O95" s="213">
        <v>6.59</v>
      </c>
      <c r="P95" s="212">
        <f t="shared" si="4"/>
        <v>6.59</v>
      </c>
      <c r="Q95" s="212">
        <f t="shared" si="5"/>
        <v>0.65900000000000003</v>
      </c>
      <c r="R95" s="211">
        <v>1</v>
      </c>
      <c r="S95" s="194" t="s">
        <v>477</v>
      </c>
      <c r="T95" s="190">
        <v>10</v>
      </c>
      <c r="V95" s="190">
        <v>1</v>
      </c>
      <c r="W95" s="189"/>
      <c r="X95" s="38">
        <v>0</v>
      </c>
    </row>
    <row r="96" spans="2:24">
      <c r="B96" s="190">
        <v>92</v>
      </c>
      <c r="C96" s="190">
        <v>92</v>
      </c>
      <c r="D96" s="190">
        <v>10</v>
      </c>
      <c r="E96" s="216">
        <v>44994</v>
      </c>
      <c r="F96" s="224" t="s">
        <v>896</v>
      </c>
      <c r="G96" s="224" t="s">
        <v>79</v>
      </c>
      <c r="H96" s="224" t="s">
        <v>89</v>
      </c>
      <c r="I96" s="228" t="s">
        <v>109</v>
      </c>
      <c r="J96" s="188" t="s">
        <v>374</v>
      </c>
      <c r="K96" s="188" t="s">
        <v>375</v>
      </c>
      <c r="L96" s="28" t="s">
        <v>353</v>
      </c>
      <c r="M96" s="195" t="s">
        <v>19</v>
      </c>
      <c r="N96" s="188" t="s">
        <v>670</v>
      </c>
      <c r="O96" s="213">
        <v>29.84</v>
      </c>
      <c r="P96" s="212">
        <f t="shared" si="4"/>
        <v>4.9733333333333336</v>
      </c>
      <c r="Q96" s="212">
        <f t="shared" si="5"/>
        <v>0.41444444444444445</v>
      </c>
      <c r="R96" s="211">
        <v>6</v>
      </c>
      <c r="S96" s="194" t="s">
        <v>377</v>
      </c>
      <c r="T96" s="190">
        <v>12</v>
      </c>
      <c r="V96" s="190">
        <v>0</v>
      </c>
      <c r="W96" s="189" t="s">
        <v>360</v>
      </c>
      <c r="X96" s="38">
        <v>0</v>
      </c>
    </row>
    <row r="97" spans="2:24">
      <c r="B97" s="190">
        <v>93</v>
      </c>
      <c r="C97" s="190">
        <v>93</v>
      </c>
      <c r="D97" s="190">
        <v>10</v>
      </c>
      <c r="E97" s="216">
        <v>44994</v>
      </c>
      <c r="F97" s="224" t="s">
        <v>900</v>
      </c>
      <c r="G97" s="224" t="s">
        <v>79</v>
      </c>
      <c r="H97" s="224" t="s">
        <v>89</v>
      </c>
      <c r="I97" s="228" t="s">
        <v>109</v>
      </c>
      <c r="J97" s="188" t="s">
        <v>184</v>
      </c>
      <c r="K97" s="188" t="s">
        <v>901</v>
      </c>
      <c r="L97" s="15" t="s">
        <v>353</v>
      </c>
      <c r="M97" s="225" t="s">
        <v>350</v>
      </c>
      <c r="O97" s="213">
        <v>1.25</v>
      </c>
      <c r="P97" s="212">
        <f t="shared" si="4"/>
        <v>1.25</v>
      </c>
      <c r="Q97" s="212">
        <f t="shared" si="5"/>
        <v>0.625</v>
      </c>
      <c r="R97" s="211">
        <v>1</v>
      </c>
      <c r="S97" s="194" t="s">
        <v>477</v>
      </c>
      <c r="T97" s="190">
        <v>2</v>
      </c>
      <c r="V97" s="190">
        <v>1</v>
      </c>
      <c r="W97" s="189"/>
      <c r="X97" s="38">
        <v>0</v>
      </c>
    </row>
    <row r="98" spans="2:24">
      <c r="B98" s="190">
        <v>94</v>
      </c>
      <c r="C98" s="190">
        <v>94</v>
      </c>
      <c r="D98" s="190">
        <v>10</v>
      </c>
      <c r="E98" s="216">
        <v>44994</v>
      </c>
      <c r="F98" s="224" t="s">
        <v>905</v>
      </c>
      <c r="G98" s="224" t="s">
        <v>79</v>
      </c>
      <c r="H98" s="224" t="s">
        <v>89</v>
      </c>
      <c r="I98" s="228" t="s">
        <v>109</v>
      </c>
      <c r="J98" s="188" t="s">
        <v>394</v>
      </c>
      <c r="K98" s="188" t="s">
        <v>906</v>
      </c>
      <c r="L98" s="15" t="s">
        <v>353</v>
      </c>
      <c r="M98" s="195" t="s">
        <v>19</v>
      </c>
      <c r="N98" s="188" t="s">
        <v>396</v>
      </c>
      <c r="O98" s="213">
        <v>10.69</v>
      </c>
      <c r="P98" s="212">
        <f t="shared" si="4"/>
        <v>10.69</v>
      </c>
      <c r="Q98" s="212">
        <f t="shared" si="5"/>
        <v>1.069</v>
      </c>
      <c r="R98" s="211">
        <v>1</v>
      </c>
      <c r="S98" s="194" t="s">
        <v>477</v>
      </c>
      <c r="T98" s="190">
        <v>10</v>
      </c>
      <c r="V98" s="190">
        <v>1</v>
      </c>
      <c r="W98" s="189" t="s">
        <v>360</v>
      </c>
      <c r="X98" s="38">
        <v>1</v>
      </c>
    </row>
    <row r="99" spans="2:24">
      <c r="B99" s="190">
        <v>95</v>
      </c>
      <c r="C99" s="190">
        <v>95</v>
      </c>
      <c r="D99" s="190">
        <v>10</v>
      </c>
      <c r="E99" s="216">
        <v>44994</v>
      </c>
      <c r="F99" s="224" t="s">
        <v>912</v>
      </c>
      <c r="G99" s="224" t="s">
        <v>79</v>
      </c>
      <c r="H99" s="224" t="s">
        <v>89</v>
      </c>
      <c r="I99" s="228" t="s">
        <v>109</v>
      </c>
      <c r="J99" s="188" t="s">
        <v>374</v>
      </c>
      <c r="K99" s="188" t="s">
        <v>375</v>
      </c>
      <c r="L99" s="28" t="s">
        <v>353</v>
      </c>
      <c r="M99" s="195" t="s">
        <v>19</v>
      </c>
      <c r="N99" s="188" t="s">
        <v>670</v>
      </c>
      <c r="O99" s="213">
        <v>4.21</v>
      </c>
      <c r="P99" s="212">
        <f t="shared" si="4"/>
        <v>4.21</v>
      </c>
      <c r="Q99" s="212">
        <f t="shared" si="5"/>
        <v>0.60142857142857142</v>
      </c>
      <c r="R99" s="211">
        <v>1</v>
      </c>
      <c r="S99" s="194" t="s">
        <v>477</v>
      </c>
      <c r="T99" s="190">
        <v>7</v>
      </c>
      <c r="V99" s="190">
        <v>0</v>
      </c>
      <c r="W99" s="189" t="s">
        <v>360</v>
      </c>
      <c r="X99" s="38">
        <v>1</v>
      </c>
    </row>
    <row r="100" spans="2:24">
      <c r="B100" s="190">
        <v>96</v>
      </c>
      <c r="C100" s="190">
        <v>96</v>
      </c>
      <c r="D100" s="190">
        <v>10</v>
      </c>
      <c r="E100" s="216">
        <v>44994</v>
      </c>
      <c r="F100" s="224" t="s">
        <v>920</v>
      </c>
      <c r="G100" s="224" t="s">
        <v>79</v>
      </c>
      <c r="H100" s="224" t="s">
        <v>89</v>
      </c>
      <c r="I100" s="228" t="s">
        <v>109</v>
      </c>
      <c r="J100" s="188" t="s">
        <v>374</v>
      </c>
      <c r="K100" s="188" t="s">
        <v>375</v>
      </c>
      <c r="L100" s="28" t="s">
        <v>353</v>
      </c>
      <c r="M100" s="195" t="s">
        <v>19</v>
      </c>
      <c r="N100" s="188" t="s">
        <v>670</v>
      </c>
      <c r="O100" s="213">
        <v>21.99</v>
      </c>
      <c r="P100" s="212">
        <f t="shared" si="4"/>
        <v>21.99</v>
      </c>
      <c r="Q100" s="212">
        <f t="shared" si="5"/>
        <v>6.282857142857142</v>
      </c>
      <c r="R100" s="211">
        <v>1</v>
      </c>
      <c r="S100" s="194" t="s">
        <v>477</v>
      </c>
      <c r="T100" s="190">
        <v>3.5</v>
      </c>
      <c r="V100" s="190">
        <v>1</v>
      </c>
      <c r="W100" s="189" t="s">
        <v>360</v>
      </c>
      <c r="X100" s="38">
        <v>0</v>
      </c>
    </row>
    <row r="101" spans="2:24">
      <c r="B101" s="190">
        <v>97</v>
      </c>
      <c r="C101" s="190">
        <v>97</v>
      </c>
      <c r="D101" s="190">
        <v>10</v>
      </c>
      <c r="E101" s="216">
        <v>44994</v>
      </c>
      <c r="F101" s="224" t="s">
        <v>920</v>
      </c>
      <c r="G101" s="224" t="s">
        <v>79</v>
      </c>
      <c r="H101" s="224" t="s">
        <v>89</v>
      </c>
      <c r="I101" s="228" t="s">
        <v>109</v>
      </c>
      <c r="J101" s="188" t="s">
        <v>374</v>
      </c>
      <c r="K101" s="188" t="s">
        <v>375</v>
      </c>
      <c r="L101" s="28" t="s">
        <v>353</v>
      </c>
      <c r="M101" s="195" t="s">
        <v>19</v>
      </c>
      <c r="N101" s="188" t="s">
        <v>670</v>
      </c>
      <c r="O101" s="213">
        <v>19.989999999999998</v>
      </c>
      <c r="P101" s="212">
        <f t="shared" ref="P101:P123" si="6">IFERROR(O101/R101,"-")</f>
        <v>19.989999999999998</v>
      </c>
      <c r="Q101" s="212">
        <f t="shared" ref="Q101:Q123" si="7">IFERROR(P101/T101,"-")</f>
        <v>1.9989999999999999</v>
      </c>
      <c r="R101" s="211">
        <v>1</v>
      </c>
      <c r="S101" s="194" t="s">
        <v>477</v>
      </c>
      <c r="T101" s="190">
        <v>10</v>
      </c>
      <c r="V101" s="190">
        <v>0</v>
      </c>
      <c r="W101" s="189" t="s">
        <v>360</v>
      </c>
      <c r="X101" s="38">
        <v>0</v>
      </c>
    </row>
    <row r="102" spans="2:24">
      <c r="B102" s="190">
        <v>98</v>
      </c>
      <c r="C102" s="190">
        <v>98</v>
      </c>
      <c r="D102" s="190">
        <v>10</v>
      </c>
      <c r="E102" s="216">
        <v>44994</v>
      </c>
      <c r="F102" s="224" t="s">
        <v>920</v>
      </c>
      <c r="G102" s="224" t="s">
        <v>79</v>
      </c>
      <c r="H102" s="224" t="s">
        <v>89</v>
      </c>
      <c r="I102" s="228" t="s">
        <v>109</v>
      </c>
      <c r="J102" s="188" t="s">
        <v>100</v>
      </c>
      <c r="K102" s="188" t="s">
        <v>401</v>
      </c>
      <c r="L102" s="15" t="s">
        <v>353</v>
      </c>
      <c r="M102" s="195" t="s">
        <v>19</v>
      </c>
      <c r="N102" s="188" t="s">
        <v>403</v>
      </c>
      <c r="O102" s="213">
        <v>12.99</v>
      </c>
      <c r="P102" s="212">
        <f t="shared" si="6"/>
        <v>12.99</v>
      </c>
      <c r="Q102" s="212">
        <f t="shared" si="7"/>
        <v>1.2989999999999999</v>
      </c>
      <c r="R102" s="211">
        <v>1</v>
      </c>
      <c r="S102" s="194" t="s">
        <v>477</v>
      </c>
      <c r="T102" s="190">
        <v>10</v>
      </c>
      <c r="V102" s="190">
        <v>1</v>
      </c>
      <c r="W102" s="189" t="s">
        <v>360</v>
      </c>
      <c r="X102" s="38">
        <v>1</v>
      </c>
    </row>
    <row r="103" spans="2:24">
      <c r="B103" s="190">
        <v>99</v>
      </c>
      <c r="C103" s="190">
        <v>99</v>
      </c>
      <c r="D103" s="190">
        <v>15</v>
      </c>
      <c r="E103" s="216">
        <v>44993</v>
      </c>
      <c r="F103" s="224" t="s">
        <v>120</v>
      </c>
      <c r="G103" s="224" t="s">
        <v>79</v>
      </c>
      <c r="H103" s="224" t="s">
        <v>98</v>
      </c>
      <c r="I103" s="228" t="s">
        <v>121</v>
      </c>
      <c r="J103" s="188" t="s">
        <v>120</v>
      </c>
      <c r="K103" s="188" t="s">
        <v>932</v>
      </c>
      <c r="L103" s="15" t="s">
        <v>537</v>
      </c>
      <c r="M103" s="225" t="s">
        <v>350</v>
      </c>
      <c r="O103" s="213" t="s">
        <v>544</v>
      </c>
      <c r="P103" s="212" t="str">
        <f t="shared" si="6"/>
        <v>-</v>
      </c>
      <c r="Q103" s="212" t="str">
        <f t="shared" si="7"/>
        <v>-</v>
      </c>
      <c r="R103" s="211">
        <v>1</v>
      </c>
      <c r="S103" s="194" t="s">
        <v>477</v>
      </c>
      <c r="T103" s="190">
        <v>8</v>
      </c>
      <c r="V103" s="190">
        <v>1</v>
      </c>
      <c r="W103" s="189" t="s">
        <v>360</v>
      </c>
      <c r="X103" s="38">
        <v>0</v>
      </c>
    </row>
    <row r="104" spans="2:24">
      <c r="B104" s="190">
        <v>100</v>
      </c>
      <c r="C104" s="190">
        <v>100</v>
      </c>
      <c r="D104" s="190">
        <v>15</v>
      </c>
      <c r="E104" s="216">
        <v>44993</v>
      </c>
      <c r="F104" s="224" t="s">
        <v>120</v>
      </c>
      <c r="G104" s="224" t="s">
        <v>79</v>
      </c>
      <c r="H104" s="224" t="s">
        <v>98</v>
      </c>
      <c r="I104" s="228" t="s">
        <v>121</v>
      </c>
      <c r="J104" s="188" t="s">
        <v>120</v>
      </c>
      <c r="K104" s="188" t="s">
        <v>932</v>
      </c>
      <c r="L104" s="15" t="s">
        <v>537</v>
      </c>
      <c r="M104" s="225" t="s">
        <v>350</v>
      </c>
      <c r="O104" s="213" t="s">
        <v>544</v>
      </c>
      <c r="P104" s="212" t="str">
        <f t="shared" si="6"/>
        <v>-</v>
      </c>
      <c r="Q104" s="212" t="str">
        <f t="shared" si="7"/>
        <v>-</v>
      </c>
      <c r="R104" s="211">
        <v>12</v>
      </c>
      <c r="S104" s="194" t="s">
        <v>2251</v>
      </c>
      <c r="T104" s="190">
        <v>8</v>
      </c>
      <c r="V104" s="190">
        <v>1</v>
      </c>
      <c r="W104" s="189" t="s">
        <v>360</v>
      </c>
      <c r="X104" s="38">
        <v>0</v>
      </c>
    </row>
    <row r="105" spans="2:24">
      <c r="B105" s="190">
        <v>101</v>
      </c>
      <c r="C105" s="190">
        <v>101</v>
      </c>
      <c r="D105" s="190">
        <v>15</v>
      </c>
      <c r="E105" s="216">
        <v>44993</v>
      </c>
      <c r="F105" s="224" t="s">
        <v>120</v>
      </c>
      <c r="G105" s="224" t="s">
        <v>79</v>
      </c>
      <c r="H105" s="224" t="s">
        <v>98</v>
      </c>
      <c r="I105" s="228" t="s">
        <v>121</v>
      </c>
      <c r="J105" s="188" t="s">
        <v>120</v>
      </c>
      <c r="K105" s="188" t="s">
        <v>938</v>
      </c>
      <c r="L105" s="15" t="s">
        <v>537</v>
      </c>
      <c r="M105" s="225" t="s">
        <v>350</v>
      </c>
      <c r="O105" s="213" t="s">
        <v>544</v>
      </c>
      <c r="P105" s="212" t="str">
        <f t="shared" si="6"/>
        <v>-</v>
      </c>
      <c r="Q105" s="212" t="str">
        <f t="shared" si="7"/>
        <v>-</v>
      </c>
      <c r="R105" s="211">
        <v>1</v>
      </c>
      <c r="S105" s="194" t="s">
        <v>477</v>
      </c>
      <c r="T105" s="190">
        <v>10</v>
      </c>
      <c r="V105" s="190">
        <v>1</v>
      </c>
      <c r="W105" s="189" t="s">
        <v>600</v>
      </c>
      <c r="X105" s="38">
        <v>0</v>
      </c>
    </row>
    <row r="106" spans="2:24">
      <c r="B106" s="190">
        <v>102</v>
      </c>
      <c r="C106" s="190">
        <v>102</v>
      </c>
      <c r="D106" s="190">
        <v>15</v>
      </c>
      <c r="E106" s="216">
        <v>44993</v>
      </c>
      <c r="F106" s="224" t="s">
        <v>120</v>
      </c>
      <c r="G106" s="224" t="s">
        <v>79</v>
      </c>
      <c r="H106" s="224" t="s">
        <v>98</v>
      </c>
      <c r="I106" s="228" t="s">
        <v>121</v>
      </c>
      <c r="J106" s="188" t="s">
        <v>120</v>
      </c>
      <c r="K106" s="188" t="s">
        <v>938</v>
      </c>
      <c r="L106" s="15" t="s">
        <v>537</v>
      </c>
      <c r="M106" s="225" t="s">
        <v>350</v>
      </c>
      <c r="O106" s="213" t="s">
        <v>544</v>
      </c>
      <c r="P106" s="212" t="str">
        <f t="shared" si="6"/>
        <v>-</v>
      </c>
      <c r="Q106" s="212" t="str">
        <f t="shared" si="7"/>
        <v>-</v>
      </c>
      <c r="R106" s="211">
        <v>12</v>
      </c>
      <c r="S106" s="194" t="s">
        <v>2251</v>
      </c>
      <c r="T106" s="190">
        <v>10</v>
      </c>
      <c r="V106" s="190">
        <v>1</v>
      </c>
      <c r="W106" s="189" t="s">
        <v>600</v>
      </c>
      <c r="X106" s="38">
        <v>0</v>
      </c>
    </row>
    <row r="107" spans="2:24">
      <c r="B107" s="190">
        <v>103</v>
      </c>
      <c r="C107" s="190">
        <v>103</v>
      </c>
      <c r="D107" s="190">
        <v>28</v>
      </c>
      <c r="E107" s="216">
        <v>44992</v>
      </c>
      <c r="F107" s="224" t="s">
        <v>150</v>
      </c>
      <c r="G107" s="224" t="s">
        <v>79</v>
      </c>
      <c r="H107" s="224" t="s">
        <v>89</v>
      </c>
      <c r="I107" s="228" t="s">
        <v>151</v>
      </c>
      <c r="J107" s="188" t="s">
        <v>943</v>
      </c>
      <c r="K107" s="188" t="s">
        <v>944</v>
      </c>
      <c r="L107" s="15" t="s">
        <v>353</v>
      </c>
      <c r="M107" s="225" t="s">
        <v>19</v>
      </c>
      <c r="O107" s="213">
        <v>18.09</v>
      </c>
      <c r="P107" s="212">
        <f t="shared" si="6"/>
        <v>18.09</v>
      </c>
      <c r="Q107" s="212">
        <f t="shared" si="7"/>
        <v>1.8089999999999999</v>
      </c>
      <c r="R107" s="211">
        <v>1</v>
      </c>
      <c r="S107" s="211" t="s">
        <v>477</v>
      </c>
      <c r="T107" s="190">
        <v>10</v>
      </c>
      <c r="V107" s="190">
        <v>1</v>
      </c>
      <c r="W107" s="189"/>
      <c r="X107" s="38">
        <v>1</v>
      </c>
    </row>
    <row r="108" spans="2:24">
      <c r="B108" s="190">
        <v>104</v>
      </c>
      <c r="C108" s="190">
        <v>104</v>
      </c>
      <c r="D108" s="190">
        <v>28</v>
      </c>
      <c r="E108" s="216">
        <v>44992</v>
      </c>
      <c r="F108" s="224" t="s">
        <v>150</v>
      </c>
      <c r="G108" s="224" t="s">
        <v>79</v>
      </c>
      <c r="H108" s="224" t="s">
        <v>89</v>
      </c>
      <c r="I108" s="228" t="s">
        <v>151</v>
      </c>
      <c r="J108" s="188" t="s">
        <v>857</v>
      </c>
      <c r="K108" s="188" t="s">
        <v>858</v>
      </c>
      <c r="L108" s="15" t="s">
        <v>353</v>
      </c>
      <c r="M108" s="225" t="s">
        <v>350</v>
      </c>
      <c r="O108" s="213">
        <v>54.49</v>
      </c>
      <c r="P108" s="212">
        <f t="shared" si="6"/>
        <v>9.081666666666667</v>
      </c>
      <c r="Q108" s="212">
        <f t="shared" si="7"/>
        <v>2.594761904761905</v>
      </c>
      <c r="R108" s="211">
        <v>6</v>
      </c>
      <c r="S108" s="211" t="s">
        <v>377</v>
      </c>
      <c r="T108" s="190">
        <v>3.5</v>
      </c>
      <c r="V108" s="190">
        <v>1</v>
      </c>
      <c r="W108" s="189"/>
      <c r="X108" s="38">
        <v>0</v>
      </c>
    </row>
    <row r="109" spans="2:24">
      <c r="B109" s="190">
        <v>105</v>
      </c>
      <c r="C109" s="190">
        <v>105</v>
      </c>
      <c r="D109" s="190">
        <v>19</v>
      </c>
      <c r="E109" s="216">
        <v>45001</v>
      </c>
      <c r="F109" s="224" t="s">
        <v>129</v>
      </c>
      <c r="G109" s="224" t="s">
        <v>79</v>
      </c>
      <c r="H109" s="224" t="s">
        <v>89</v>
      </c>
      <c r="I109" s="228" t="s">
        <v>130</v>
      </c>
      <c r="J109" s="188" t="s">
        <v>442</v>
      </c>
      <c r="K109" s="188" t="s">
        <v>953</v>
      </c>
      <c r="L109" s="15" t="s">
        <v>353</v>
      </c>
      <c r="M109" s="195" t="s">
        <v>19</v>
      </c>
      <c r="N109" s="188" t="s">
        <v>444</v>
      </c>
      <c r="O109" s="213">
        <v>10.48</v>
      </c>
      <c r="P109" s="212">
        <f t="shared" si="6"/>
        <v>10.48</v>
      </c>
      <c r="Q109" s="212">
        <f t="shared" si="7"/>
        <v>1.31</v>
      </c>
      <c r="R109" s="211">
        <v>1</v>
      </c>
      <c r="S109" s="194" t="s">
        <v>477</v>
      </c>
      <c r="T109" s="190">
        <v>8</v>
      </c>
      <c r="V109" s="190">
        <v>0</v>
      </c>
      <c r="W109" s="189" t="s">
        <v>360</v>
      </c>
      <c r="X109" s="38">
        <v>0</v>
      </c>
    </row>
    <row r="110" spans="2:24">
      <c r="B110" s="190">
        <v>106</v>
      </c>
      <c r="C110" s="190">
        <v>106</v>
      </c>
      <c r="D110" s="190">
        <v>19</v>
      </c>
      <c r="E110" s="216">
        <v>45001</v>
      </c>
      <c r="F110" s="224" t="s">
        <v>129</v>
      </c>
      <c r="G110" s="224" t="s">
        <v>79</v>
      </c>
      <c r="H110" s="224" t="s">
        <v>89</v>
      </c>
      <c r="I110" s="228" t="s">
        <v>130</v>
      </c>
      <c r="J110" s="208" t="s">
        <v>414</v>
      </c>
      <c r="K110" s="188" t="s">
        <v>2254</v>
      </c>
      <c r="L110" s="28" t="s">
        <v>353</v>
      </c>
      <c r="M110" s="225" t="s">
        <v>19</v>
      </c>
      <c r="N110" s="208" t="s">
        <v>416</v>
      </c>
      <c r="O110" s="213">
        <v>20.98</v>
      </c>
      <c r="P110" s="212">
        <f t="shared" si="6"/>
        <v>10.49</v>
      </c>
      <c r="Q110" s="212">
        <f t="shared" si="7"/>
        <v>2.9971428571428573</v>
      </c>
      <c r="R110" s="211">
        <v>2</v>
      </c>
      <c r="S110" s="194" t="s">
        <v>355</v>
      </c>
      <c r="T110" s="190">
        <v>3.5</v>
      </c>
      <c r="V110" s="190">
        <v>0</v>
      </c>
      <c r="W110" s="189" t="s">
        <v>963</v>
      </c>
      <c r="X110" s="38">
        <v>1</v>
      </c>
    </row>
    <row r="111" spans="2:24">
      <c r="B111" s="190">
        <v>107</v>
      </c>
      <c r="C111" s="190">
        <v>107</v>
      </c>
      <c r="D111" s="190">
        <v>19</v>
      </c>
      <c r="E111" s="216">
        <v>45001</v>
      </c>
      <c r="F111" s="224" t="s">
        <v>129</v>
      </c>
      <c r="G111" s="224" t="s">
        <v>79</v>
      </c>
      <c r="H111" s="224" t="s">
        <v>89</v>
      </c>
      <c r="I111" s="228" t="s">
        <v>130</v>
      </c>
      <c r="J111" s="188" t="s">
        <v>394</v>
      </c>
      <c r="K111" s="188" t="s">
        <v>906</v>
      </c>
      <c r="L111" s="15" t="s">
        <v>353</v>
      </c>
      <c r="M111" s="195" t="s">
        <v>19</v>
      </c>
      <c r="N111" s="188" t="s">
        <v>396</v>
      </c>
      <c r="O111" s="213">
        <v>10.02</v>
      </c>
      <c r="P111" s="212">
        <f t="shared" si="6"/>
        <v>10.02</v>
      </c>
      <c r="Q111" s="212">
        <f t="shared" si="7"/>
        <v>1.002</v>
      </c>
      <c r="R111" s="211">
        <v>1</v>
      </c>
      <c r="S111" s="194" t="s">
        <v>477</v>
      </c>
      <c r="T111" s="190">
        <v>10</v>
      </c>
      <c r="V111" s="190">
        <v>1</v>
      </c>
      <c r="W111" s="189" t="s">
        <v>360</v>
      </c>
      <c r="X111" s="38">
        <v>1</v>
      </c>
    </row>
    <row r="112" spans="2:24">
      <c r="B112" s="190">
        <v>108</v>
      </c>
      <c r="C112" s="190">
        <v>108</v>
      </c>
      <c r="D112" s="190">
        <v>33</v>
      </c>
      <c r="E112" s="216">
        <v>44992</v>
      </c>
      <c r="F112" s="224" t="s">
        <v>161</v>
      </c>
      <c r="G112" s="224" t="s">
        <v>79</v>
      </c>
      <c r="H112" s="224" t="s">
        <v>89</v>
      </c>
      <c r="I112" s="228" t="s">
        <v>162</v>
      </c>
      <c r="J112" s="188" t="s">
        <v>374</v>
      </c>
      <c r="K112" s="208" t="s">
        <v>375</v>
      </c>
      <c r="L112" s="28" t="s">
        <v>353</v>
      </c>
      <c r="M112" s="195" t="s">
        <v>19</v>
      </c>
      <c r="N112" s="188" t="s">
        <v>376</v>
      </c>
      <c r="O112" s="213">
        <v>8.99</v>
      </c>
      <c r="P112" s="212">
        <f t="shared" si="6"/>
        <v>8.99</v>
      </c>
      <c r="Q112" s="212">
        <f t="shared" si="7"/>
        <v>0.89900000000000002</v>
      </c>
      <c r="R112" s="211">
        <v>1</v>
      </c>
      <c r="S112" s="211" t="s">
        <v>477</v>
      </c>
      <c r="T112" s="190">
        <v>10</v>
      </c>
      <c r="W112" s="189" t="s">
        <v>360</v>
      </c>
      <c r="X112" s="38">
        <v>1</v>
      </c>
    </row>
    <row r="113" spans="2:24">
      <c r="B113" s="190">
        <v>109</v>
      </c>
      <c r="C113" s="190">
        <v>109</v>
      </c>
      <c r="D113" s="190">
        <v>33</v>
      </c>
      <c r="E113" s="216">
        <v>44992</v>
      </c>
      <c r="F113" s="224" t="s">
        <v>161</v>
      </c>
      <c r="G113" s="224" t="s">
        <v>79</v>
      </c>
      <c r="H113" s="224" t="s">
        <v>89</v>
      </c>
      <c r="I113" s="228" t="s">
        <v>162</v>
      </c>
      <c r="J113" s="188" t="s">
        <v>374</v>
      </c>
      <c r="K113" s="208" t="s">
        <v>375</v>
      </c>
      <c r="L113" s="28" t="s">
        <v>353</v>
      </c>
      <c r="M113" s="195" t="s">
        <v>19</v>
      </c>
      <c r="N113" s="188" t="s">
        <v>376</v>
      </c>
      <c r="O113" s="213">
        <v>19.989999999999998</v>
      </c>
      <c r="P113" s="212">
        <f t="shared" si="6"/>
        <v>6.6633333333333331</v>
      </c>
      <c r="Q113" s="212">
        <f t="shared" si="7"/>
        <v>0.66633333333333333</v>
      </c>
      <c r="R113" s="211">
        <v>3</v>
      </c>
      <c r="S113" s="211" t="s">
        <v>373</v>
      </c>
      <c r="T113" s="190">
        <v>10</v>
      </c>
      <c r="W113" s="189" t="s">
        <v>360</v>
      </c>
      <c r="X113" s="38">
        <v>0</v>
      </c>
    </row>
    <row r="114" spans="2:24">
      <c r="B114" s="190">
        <v>110</v>
      </c>
      <c r="C114" s="190">
        <v>110</v>
      </c>
      <c r="D114" s="190">
        <v>22</v>
      </c>
      <c r="E114" s="216">
        <v>44992</v>
      </c>
      <c r="F114" s="224" t="s">
        <v>135</v>
      </c>
      <c r="G114" s="224" t="s">
        <v>79</v>
      </c>
      <c r="H114" s="224" t="s">
        <v>89</v>
      </c>
      <c r="I114" s="228" t="s">
        <v>136</v>
      </c>
      <c r="J114" s="188" t="s">
        <v>523</v>
      </c>
      <c r="K114" s="188" t="s">
        <v>524</v>
      </c>
      <c r="L114" s="28" t="s">
        <v>353</v>
      </c>
      <c r="M114" s="225" t="s">
        <v>528</v>
      </c>
      <c r="N114" s="208" t="s">
        <v>529</v>
      </c>
      <c r="O114" s="213">
        <v>4.45</v>
      </c>
      <c r="P114" s="212">
        <f t="shared" si="6"/>
        <v>4.45</v>
      </c>
      <c r="Q114" s="212">
        <f t="shared" si="7"/>
        <v>0.37083333333333335</v>
      </c>
      <c r="R114" s="211">
        <v>1</v>
      </c>
      <c r="S114" s="211" t="s">
        <v>477</v>
      </c>
      <c r="T114" s="190">
        <v>12</v>
      </c>
      <c r="V114" s="190">
        <v>1</v>
      </c>
      <c r="W114" s="189" t="s">
        <v>360</v>
      </c>
      <c r="X114" s="38">
        <v>0</v>
      </c>
    </row>
    <row r="115" spans="2:24">
      <c r="B115" s="190">
        <v>111</v>
      </c>
      <c r="C115" s="190">
        <v>111</v>
      </c>
      <c r="D115" s="190">
        <v>22</v>
      </c>
      <c r="E115" s="216">
        <v>44992</v>
      </c>
      <c r="F115" s="224" t="s">
        <v>135</v>
      </c>
      <c r="G115" s="224" t="s">
        <v>79</v>
      </c>
      <c r="H115" s="224" t="s">
        <v>89</v>
      </c>
      <c r="I115" s="228" t="s">
        <v>136</v>
      </c>
      <c r="J115" s="188" t="s">
        <v>523</v>
      </c>
      <c r="K115" s="188" t="s">
        <v>524</v>
      </c>
      <c r="L115" s="28" t="s">
        <v>353</v>
      </c>
      <c r="M115" s="225" t="s">
        <v>528</v>
      </c>
      <c r="N115" s="208" t="s">
        <v>529</v>
      </c>
      <c r="O115" s="213">
        <v>4.42</v>
      </c>
      <c r="P115" s="212">
        <f t="shared" si="6"/>
        <v>4.42</v>
      </c>
      <c r="Q115" s="212">
        <f t="shared" si="7"/>
        <v>0.442</v>
      </c>
      <c r="R115" s="211">
        <v>1</v>
      </c>
      <c r="S115" s="211" t="s">
        <v>477</v>
      </c>
      <c r="T115" s="190">
        <v>10</v>
      </c>
      <c r="V115" s="190">
        <v>1</v>
      </c>
      <c r="W115" s="189" t="s">
        <v>360</v>
      </c>
      <c r="X115" s="38">
        <v>0</v>
      </c>
    </row>
    <row r="116" spans="2:24">
      <c r="B116" s="190">
        <v>112</v>
      </c>
      <c r="C116" s="190">
        <v>112</v>
      </c>
      <c r="D116" s="190">
        <v>22</v>
      </c>
      <c r="E116" s="216">
        <v>44992</v>
      </c>
      <c r="F116" s="224" t="s">
        <v>135</v>
      </c>
      <c r="G116" s="224" t="s">
        <v>79</v>
      </c>
      <c r="H116" s="224" t="s">
        <v>89</v>
      </c>
      <c r="I116" s="228" t="s">
        <v>136</v>
      </c>
      <c r="J116" s="188" t="s">
        <v>442</v>
      </c>
      <c r="K116" s="188" t="s">
        <v>473</v>
      </c>
      <c r="L116" s="15" t="s">
        <v>353</v>
      </c>
      <c r="M116" s="195" t="s">
        <v>19</v>
      </c>
      <c r="N116" s="188" t="s">
        <v>444</v>
      </c>
      <c r="O116" s="213">
        <v>3.99</v>
      </c>
      <c r="P116" s="212">
        <f t="shared" si="6"/>
        <v>3.99</v>
      </c>
      <c r="Q116" s="212">
        <f t="shared" si="7"/>
        <v>0.39900000000000002</v>
      </c>
      <c r="R116" s="211">
        <v>1</v>
      </c>
      <c r="S116" s="211" t="s">
        <v>477</v>
      </c>
      <c r="T116" s="190">
        <v>10</v>
      </c>
      <c r="V116" s="190">
        <v>1</v>
      </c>
      <c r="W116" s="189" t="s">
        <v>360</v>
      </c>
      <c r="X116" s="38">
        <v>0</v>
      </c>
    </row>
    <row r="117" spans="2:24">
      <c r="B117" s="190">
        <v>113</v>
      </c>
      <c r="C117" s="190">
        <v>113</v>
      </c>
      <c r="D117" s="190">
        <v>9</v>
      </c>
      <c r="E117" s="216">
        <v>44993</v>
      </c>
      <c r="F117" s="224" t="s">
        <v>106</v>
      </c>
      <c r="G117" s="224" t="s">
        <v>79</v>
      </c>
      <c r="H117" s="224" t="s">
        <v>84</v>
      </c>
      <c r="I117" s="228" t="s">
        <v>107</v>
      </c>
      <c r="J117" s="188" t="s">
        <v>943</v>
      </c>
      <c r="K117" s="188" t="s">
        <v>944</v>
      </c>
      <c r="L117" s="15" t="s">
        <v>537</v>
      </c>
      <c r="M117" s="225" t="s">
        <v>19</v>
      </c>
      <c r="O117" s="213">
        <v>26.99</v>
      </c>
      <c r="P117" s="212">
        <f t="shared" si="6"/>
        <v>13.494999999999999</v>
      </c>
      <c r="Q117" s="212">
        <f t="shared" si="7"/>
        <v>1.3494999999999999</v>
      </c>
      <c r="R117" s="211">
        <v>2</v>
      </c>
      <c r="S117" s="194" t="s">
        <v>355</v>
      </c>
      <c r="T117" s="190">
        <v>10</v>
      </c>
      <c r="V117" s="190">
        <v>0</v>
      </c>
      <c r="W117" s="189"/>
      <c r="X117" s="38">
        <v>0</v>
      </c>
    </row>
    <row r="118" spans="2:24">
      <c r="B118" s="190">
        <v>114</v>
      </c>
      <c r="C118" s="190">
        <v>114</v>
      </c>
      <c r="D118" s="190">
        <v>9</v>
      </c>
      <c r="E118" s="216">
        <v>44993</v>
      </c>
      <c r="F118" s="224" t="s">
        <v>106</v>
      </c>
      <c r="G118" s="224" t="s">
        <v>79</v>
      </c>
      <c r="H118" s="224" t="s">
        <v>84</v>
      </c>
      <c r="I118" s="228" t="s">
        <v>107</v>
      </c>
      <c r="J118" s="246" t="s">
        <v>943</v>
      </c>
      <c r="K118" s="246" t="s">
        <v>944</v>
      </c>
      <c r="L118" s="15" t="s">
        <v>537</v>
      </c>
      <c r="M118" s="225" t="s">
        <v>19</v>
      </c>
      <c r="N118" s="246"/>
      <c r="O118" s="213">
        <v>7.99</v>
      </c>
      <c r="P118" s="212">
        <f t="shared" si="6"/>
        <v>7.99</v>
      </c>
      <c r="Q118" s="212">
        <f t="shared" si="7"/>
        <v>0.79900000000000004</v>
      </c>
      <c r="R118" s="211">
        <v>1</v>
      </c>
      <c r="S118" s="194" t="s">
        <v>477</v>
      </c>
      <c r="T118" s="298">
        <v>10</v>
      </c>
      <c r="U118" s="298"/>
      <c r="V118" s="298">
        <v>1</v>
      </c>
      <c r="W118" s="189"/>
      <c r="X118" s="38">
        <v>1</v>
      </c>
    </row>
    <row r="119" spans="2:24">
      <c r="B119" s="190">
        <v>115</v>
      </c>
      <c r="C119" s="190">
        <v>115</v>
      </c>
      <c r="D119" s="190">
        <v>9</v>
      </c>
      <c r="E119" s="216">
        <v>44993</v>
      </c>
      <c r="F119" s="224" t="s">
        <v>106</v>
      </c>
      <c r="G119" s="224" t="s">
        <v>79</v>
      </c>
      <c r="H119" s="224" t="s">
        <v>84</v>
      </c>
      <c r="I119" s="228" t="s">
        <v>107</v>
      </c>
      <c r="J119" s="188" t="s">
        <v>943</v>
      </c>
      <c r="K119" s="188" t="s">
        <v>944</v>
      </c>
      <c r="L119" s="15" t="s">
        <v>537</v>
      </c>
      <c r="M119" s="225" t="s">
        <v>19</v>
      </c>
      <c r="O119" s="213">
        <v>13.99</v>
      </c>
      <c r="P119" s="212">
        <f t="shared" si="6"/>
        <v>6.9950000000000001</v>
      </c>
      <c r="Q119" s="212">
        <f t="shared" si="7"/>
        <v>0.69950000000000001</v>
      </c>
      <c r="R119" s="211">
        <v>2</v>
      </c>
      <c r="S119" s="194" t="s">
        <v>355</v>
      </c>
      <c r="T119" s="190">
        <v>10</v>
      </c>
      <c r="V119" s="190">
        <v>1</v>
      </c>
      <c r="W119" s="189"/>
      <c r="X119" s="38">
        <v>1</v>
      </c>
    </row>
    <row r="120" spans="2:24">
      <c r="B120" s="190">
        <v>116</v>
      </c>
      <c r="C120" s="190">
        <v>116</v>
      </c>
      <c r="D120" s="190">
        <v>9</v>
      </c>
      <c r="E120" s="216">
        <v>44993</v>
      </c>
      <c r="F120" s="224" t="s">
        <v>106</v>
      </c>
      <c r="G120" s="224" t="s">
        <v>79</v>
      </c>
      <c r="H120" s="224" t="s">
        <v>84</v>
      </c>
      <c r="I120" s="228" t="s">
        <v>107</v>
      </c>
      <c r="J120" s="188" t="s">
        <v>995</v>
      </c>
      <c r="K120" s="188" t="s">
        <v>996</v>
      </c>
      <c r="L120" s="15" t="s">
        <v>353</v>
      </c>
      <c r="M120" s="225" t="s">
        <v>19</v>
      </c>
      <c r="N120" s="188" t="s">
        <v>670</v>
      </c>
      <c r="O120" s="213">
        <v>27.99</v>
      </c>
      <c r="P120" s="212">
        <f t="shared" si="6"/>
        <v>13.994999999999999</v>
      </c>
      <c r="Q120" s="212">
        <f t="shared" si="7"/>
        <v>1.3995</v>
      </c>
      <c r="R120" s="211">
        <v>2</v>
      </c>
      <c r="S120" s="194" t="s">
        <v>355</v>
      </c>
      <c r="T120" s="190">
        <v>10</v>
      </c>
      <c r="V120" s="190">
        <v>0</v>
      </c>
      <c r="W120" s="189" t="s">
        <v>360</v>
      </c>
      <c r="X120" s="38">
        <v>1</v>
      </c>
    </row>
    <row r="121" spans="2:24">
      <c r="B121" s="190">
        <v>117</v>
      </c>
      <c r="C121" s="190">
        <v>117</v>
      </c>
      <c r="D121" s="190">
        <v>9</v>
      </c>
      <c r="E121" s="216">
        <v>44993</v>
      </c>
      <c r="F121" s="224" t="s">
        <v>106</v>
      </c>
      <c r="G121" s="224" t="s">
        <v>79</v>
      </c>
      <c r="H121" s="224" t="s">
        <v>84</v>
      </c>
      <c r="I121" s="228" t="s">
        <v>107</v>
      </c>
      <c r="J121" s="188" t="s">
        <v>1001</v>
      </c>
      <c r="K121" s="188" t="s">
        <v>1002</v>
      </c>
      <c r="L121" s="15" t="s">
        <v>537</v>
      </c>
      <c r="M121" s="225" t="s">
        <v>19</v>
      </c>
      <c r="O121" s="213">
        <v>39.99</v>
      </c>
      <c r="P121" s="212">
        <f t="shared" si="6"/>
        <v>6.665</v>
      </c>
      <c r="Q121" s="212">
        <f t="shared" si="7"/>
        <v>0.66649999999999998</v>
      </c>
      <c r="R121" s="211">
        <v>6</v>
      </c>
      <c r="S121" s="211" t="s">
        <v>377</v>
      </c>
      <c r="T121" s="190">
        <v>10</v>
      </c>
      <c r="V121" s="190">
        <v>1</v>
      </c>
      <c r="W121" s="189"/>
      <c r="X121" s="38">
        <v>1</v>
      </c>
    </row>
    <row r="122" spans="2:24">
      <c r="B122" s="190">
        <v>118</v>
      </c>
      <c r="C122" s="190">
        <v>118</v>
      </c>
      <c r="D122" s="190">
        <v>9</v>
      </c>
      <c r="E122" s="216">
        <v>44993</v>
      </c>
      <c r="F122" s="224" t="s">
        <v>106</v>
      </c>
      <c r="G122" s="224" t="s">
        <v>79</v>
      </c>
      <c r="H122" s="224" t="s">
        <v>84</v>
      </c>
      <c r="I122" s="228" t="s">
        <v>107</v>
      </c>
      <c r="J122" s="188" t="s">
        <v>374</v>
      </c>
      <c r="K122" s="208" t="s">
        <v>375</v>
      </c>
      <c r="L122" s="28" t="s">
        <v>353</v>
      </c>
      <c r="M122" s="195" t="s">
        <v>19</v>
      </c>
      <c r="N122" s="188" t="s">
        <v>376</v>
      </c>
      <c r="O122" s="213">
        <v>18.989999999999998</v>
      </c>
      <c r="P122" s="212">
        <f t="shared" si="6"/>
        <v>18.989999999999998</v>
      </c>
      <c r="Q122" s="212">
        <f t="shared" si="7"/>
        <v>5.4257142857142853</v>
      </c>
      <c r="R122" s="211">
        <v>1</v>
      </c>
      <c r="S122" s="211" t="s">
        <v>477</v>
      </c>
      <c r="T122" s="190">
        <v>3.5</v>
      </c>
      <c r="V122" s="190">
        <v>0</v>
      </c>
      <c r="W122" s="189" t="s">
        <v>360</v>
      </c>
      <c r="X122" s="38">
        <v>1</v>
      </c>
    </row>
    <row r="123" spans="2:24">
      <c r="B123" s="190">
        <v>119</v>
      </c>
      <c r="C123" s="190">
        <v>119</v>
      </c>
      <c r="D123" s="190">
        <v>9</v>
      </c>
      <c r="E123" s="216">
        <v>44993</v>
      </c>
      <c r="F123" s="224" t="s">
        <v>106</v>
      </c>
      <c r="G123" s="224" t="s">
        <v>79</v>
      </c>
      <c r="H123" s="224" t="s">
        <v>84</v>
      </c>
      <c r="I123" s="228" t="s">
        <v>107</v>
      </c>
      <c r="J123" s="188" t="s">
        <v>374</v>
      </c>
      <c r="K123" s="208" t="s">
        <v>375</v>
      </c>
      <c r="L123" s="28" t="s">
        <v>353</v>
      </c>
      <c r="M123" s="195" t="s">
        <v>19</v>
      </c>
      <c r="N123" s="188" t="s">
        <v>376</v>
      </c>
      <c r="O123" s="213">
        <v>16.989999999999998</v>
      </c>
      <c r="P123" s="212">
        <f t="shared" si="6"/>
        <v>16.989999999999998</v>
      </c>
      <c r="Q123" s="212">
        <f t="shared" si="7"/>
        <v>0.99941176470588222</v>
      </c>
      <c r="R123" s="211">
        <v>1</v>
      </c>
      <c r="S123" s="194" t="s">
        <v>477</v>
      </c>
      <c r="T123" s="190">
        <v>17</v>
      </c>
      <c r="V123" s="190">
        <v>0</v>
      </c>
      <c r="W123" s="189" t="s">
        <v>360</v>
      </c>
      <c r="X123" s="38">
        <v>1</v>
      </c>
    </row>
    <row r="124" spans="2:24">
      <c r="B124" s="190">
        <v>120</v>
      </c>
      <c r="C124" s="190">
        <v>120</v>
      </c>
      <c r="D124" s="190">
        <v>9</v>
      </c>
      <c r="E124" s="216">
        <v>45023</v>
      </c>
      <c r="F124" s="215" t="s">
        <v>106</v>
      </c>
      <c r="G124" s="224" t="s">
        <v>79</v>
      </c>
      <c r="H124" s="215" t="s">
        <v>84</v>
      </c>
      <c r="I124" s="307" t="s">
        <v>107</v>
      </c>
      <c r="J124" s="188" t="s">
        <v>374</v>
      </c>
      <c r="K124" s="188" t="s">
        <v>406</v>
      </c>
      <c r="L124" s="28" t="s">
        <v>353</v>
      </c>
      <c r="M124" s="195" t="s">
        <v>19</v>
      </c>
      <c r="N124" s="188" t="s">
        <v>376</v>
      </c>
      <c r="O124" s="213"/>
      <c r="P124" s="212"/>
      <c r="Q124" s="212"/>
      <c r="R124" s="211"/>
      <c r="V124" s="190">
        <v>0</v>
      </c>
      <c r="W124" s="189"/>
      <c r="X124" s="38">
        <v>1</v>
      </c>
    </row>
    <row r="125" spans="2:24">
      <c r="B125" s="190">
        <v>121</v>
      </c>
      <c r="C125" s="190">
        <v>121</v>
      </c>
      <c r="D125" s="190">
        <v>9</v>
      </c>
      <c r="E125" s="216">
        <v>44993</v>
      </c>
      <c r="F125" s="224" t="s">
        <v>106</v>
      </c>
      <c r="G125" s="224" t="s">
        <v>79</v>
      </c>
      <c r="H125" s="224" t="s">
        <v>84</v>
      </c>
      <c r="I125" s="228" t="s">
        <v>107</v>
      </c>
      <c r="J125" s="188" t="s">
        <v>615</v>
      </c>
      <c r="K125" s="188" t="s">
        <v>616</v>
      </c>
      <c r="L125" s="28" t="s">
        <v>353</v>
      </c>
      <c r="M125" s="225" t="s">
        <v>528</v>
      </c>
      <c r="N125" s="208" t="s">
        <v>529</v>
      </c>
      <c r="O125" s="213">
        <v>8.99</v>
      </c>
      <c r="P125" s="212">
        <f t="shared" ref="P125:P156" si="8">IFERROR(O125/R125,"-")</f>
        <v>8.99</v>
      </c>
      <c r="Q125" s="212">
        <f t="shared" ref="Q125:Q156" si="9">IFERROR(P125/T125,"-")</f>
        <v>0.89900000000000002</v>
      </c>
      <c r="R125" s="211">
        <v>1</v>
      </c>
      <c r="S125" s="211" t="s">
        <v>477</v>
      </c>
      <c r="T125" s="190">
        <v>10</v>
      </c>
      <c r="V125" s="190">
        <v>0</v>
      </c>
      <c r="W125" s="189" t="s">
        <v>360</v>
      </c>
      <c r="X125" s="38">
        <v>1</v>
      </c>
    </row>
    <row r="126" spans="2:24">
      <c r="B126" s="190">
        <v>122</v>
      </c>
      <c r="C126" s="190">
        <v>122</v>
      </c>
      <c r="D126" s="190">
        <v>9</v>
      </c>
      <c r="E126" s="216">
        <v>44993</v>
      </c>
      <c r="F126" s="224" t="s">
        <v>106</v>
      </c>
      <c r="G126" s="224" t="s">
        <v>79</v>
      </c>
      <c r="H126" s="224" t="s">
        <v>84</v>
      </c>
      <c r="I126" s="228" t="s">
        <v>107</v>
      </c>
      <c r="J126" s="188" t="s">
        <v>615</v>
      </c>
      <c r="K126" s="188" t="s">
        <v>616</v>
      </c>
      <c r="L126" s="28" t="s">
        <v>353</v>
      </c>
      <c r="M126" s="225" t="s">
        <v>528</v>
      </c>
      <c r="N126" s="208" t="s">
        <v>529</v>
      </c>
      <c r="O126" s="213">
        <v>34.99</v>
      </c>
      <c r="P126" s="212">
        <f t="shared" si="8"/>
        <v>5.831666666666667</v>
      </c>
      <c r="Q126" s="212">
        <f t="shared" si="9"/>
        <v>0.58316666666666672</v>
      </c>
      <c r="R126" s="211">
        <v>6</v>
      </c>
      <c r="S126" s="194" t="s">
        <v>377</v>
      </c>
      <c r="T126" s="190">
        <v>10</v>
      </c>
      <c r="V126" s="190">
        <v>0</v>
      </c>
      <c r="W126" s="189" t="s">
        <v>360</v>
      </c>
      <c r="X126" s="38">
        <v>1</v>
      </c>
    </row>
    <row r="127" spans="2:24">
      <c r="B127" s="190">
        <v>123</v>
      </c>
      <c r="C127" s="190">
        <v>123</v>
      </c>
      <c r="D127" s="190">
        <v>9</v>
      </c>
      <c r="E127" s="216">
        <v>44993</v>
      </c>
      <c r="F127" s="224" t="s">
        <v>106</v>
      </c>
      <c r="G127" s="224" t="s">
        <v>79</v>
      </c>
      <c r="H127" s="224" t="s">
        <v>84</v>
      </c>
      <c r="I127" s="228" t="s">
        <v>107</v>
      </c>
      <c r="J127" s="188" t="s">
        <v>665</v>
      </c>
      <c r="K127" s="188" t="s">
        <v>666</v>
      </c>
      <c r="L127" s="28" t="s">
        <v>353</v>
      </c>
      <c r="M127" s="225" t="s">
        <v>19</v>
      </c>
      <c r="N127" s="208" t="s">
        <v>670</v>
      </c>
      <c r="O127" s="213">
        <v>9.99</v>
      </c>
      <c r="P127" s="212">
        <f t="shared" si="8"/>
        <v>9.99</v>
      </c>
      <c r="Q127" s="212">
        <f t="shared" si="9"/>
        <v>0.999</v>
      </c>
      <c r="R127" s="211">
        <v>1</v>
      </c>
      <c r="S127" s="211" t="s">
        <v>477</v>
      </c>
      <c r="T127" s="190">
        <v>10</v>
      </c>
      <c r="V127" s="190">
        <v>1</v>
      </c>
      <c r="W127" s="189" t="s">
        <v>600</v>
      </c>
      <c r="X127" s="38">
        <v>1</v>
      </c>
    </row>
    <row r="128" spans="2:24">
      <c r="B128" s="190">
        <v>124</v>
      </c>
      <c r="C128" s="190">
        <v>124</v>
      </c>
      <c r="D128" s="190">
        <v>9</v>
      </c>
      <c r="E128" s="216">
        <v>44993</v>
      </c>
      <c r="F128" s="224" t="s">
        <v>106</v>
      </c>
      <c r="G128" s="224" t="s">
        <v>79</v>
      </c>
      <c r="H128" s="224" t="s">
        <v>84</v>
      </c>
      <c r="I128" s="228" t="s">
        <v>107</v>
      </c>
      <c r="J128" s="188" t="s">
        <v>665</v>
      </c>
      <c r="K128" s="188" t="s">
        <v>666</v>
      </c>
      <c r="L128" s="28" t="s">
        <v>353</v>
      </c>
      <c r="M128" s="225" t="s">
        <v>19</v>
      </c>
      <c r="N128" s="208" t="s">
        <v>670</v>
      </c>
      <c r="O128" s="213">
        <v>17.989999999999998</v>
      </c>
      <c r="P128" s="212">
        <f t="shared" si="8"/>
        <v>8.9949999999999992</v>
      </c>
      <c r="Q128" s="212">
        <f t="shared" si="9"/>
        <v>0.89949999999999997</v>
      </c>
      <c r="R128" s="211">
        <v>2</v>
      </c>
      <c r="S128" s="211" t="s">
        <v>355</v>
      </c>
      <c r="T128" s="190">
        <v>10</v>
      </c>
      <c r="V128" s="190">
        <v>0</v>
      </c>
      <c r="W128" s="189" t="s">
        <v>600</v>
      </c>
      <c r="X128" s="38">
        <v>1</v>
      </c>
    </row>
    <row r="129" spans="2:24">
      <c r="B129" s="190">
        <v>125</v>
      </c>
      <c r="C129" s="190">
        <v>125</v>
      </c>
      <c r="D129" s="190">
        <v>9</v>
      </c>
      <c r="E129" s="216">
        <v>44993</v>
      </c>
      <c r="F129" s="224" t="s">
        <v>106</v>
      </c>
      <c r="G129" s="224" t="s">
        <v>79</v>
      </c>
      <c r="H129" s="224" t="s">
        <v>84</v>
      </c>
      <c r="I129" s="228" t="s">
        <v>107</v>
      </c>
      <c r="J129" s="208" t="s">
        <v>414</v>
      </c>
      <c r="K129" s="188" t="s">
        <v>694</v>
      </c>
      <c r="L129" s="28" t="s">
        <v>353</v>
      </c>
      <c r="M129" s="225" t="s">
        <v>19</v>
      </c>
      <c r="N129" s="208" t="s">
        <v>416</v>
      </c>
      <c r="O129" s="213">
        <v>18.989999999999998</v>
      </c>
      <c r="P129" s="212">
        <f t="shared" si="8"/>
        <v>18.989999999999998</v>
      </c>
      <c r="Q129" s="212">
        <f t="shared" si="9"/>
        <v>1.8989999999999998</v>
      </c>
      <c r="R129" s="211">
        <v>1</v>
      </c>
      <c r="S129" s="194" t="s">
        <v>477</v>
      </c>
      <c r="T129" s="190">
        <v>10</v>
      </c>
      <c r="V129" s="190">
        <v>1</v>
      </c>
      <c r="W129" s="189" t="s">
        <v>360</v>
      </c>
      <c r="X129" s="38">
        <v>0</v>
      </c>
    </row>
    <row r="130" spans="2:24">
      <c r="B130" s="190">
        <v>126</v>
      </c>
      <c r="C130" s="190">
        <v>126</v>
      </c>
      <c r="D130" s="190">
        <v>4</v>
      </c>
      <c r="E130" s="216">
        <v>44994</v>
      </c>
      <c r="F130" s="224" t="s">
        <v>93</v>
      </c>
      <c r="G130" s="224" t="s">
        <v>79</v>
      </c>
      <c r="H130" s="224" t="s">
        <v>89</v>
      </c>
      <c r="I130" s="228" t="s">
        <v>94</v>
      </c>
      <c r="J130" s="188" t="s">
        <v>995</v>
      </c>
      <c r="K130" s="188" t="s">
        <v>996</v>
      </c>
      <c r="L130" s="15" t="s">
        <v>353</v>
      </c>
      <c r="M130" s="225" t="s">
        <v>19</v>
      </c>
      <c r="N130" s="188" t="s">
        <v>670</v>
      </c>
      <c r="O130" s="213">
        <v>9.39</v>
      </c>
      <c r="P130" s="212">
        <f t="shared" si="8"/>
        <v>9.39</v>
      </c>
      <c r="Q130" s="212">
        <f t="shared" si="9"/>
        <v>0.93900000000000006</v>
      </c>
      <c r="R130" s="211">
        <v>1</v>
      </c>
      <c r="S130" s="194" t="s">
        <v>477</v>
      </c>
      <c r="T130" s="190">
        <v>10</v>
      </c>
      <c r="V130" s="190">
        <v>0</v>
      </c>
      <c r="W130" s="189" t="s">
        <v>360</v>
      </c>
      <c r="X130" s="38">
        <v>0</v>
      </c>
    </row>
    <row r="131" spans="2:24">
      <c r="B131" s="190">
        <v>127</v>
      </c>
      <c r="C131" s="190">
        <v>127</v>
      </c>
      <c r="D131" s="190">
        <v>4</v>
      </c>
      <c r="E131" s="216">
        <v>44994</v>
      </c>
      <c r="F131" s="224" t="s">
        <v>93</v>
      </c>
      <c r="G131" s="224" t="s">
        <v>79</v>
      </c>
      <c r="H131" s="224" t="s">
        <v>89</v>
      </c>
      <c r="I131" s="228" t="s">
        <v>94</v>
      </c>
      <c r="J131" s="188" t="s">
        <v>995</v>
      </c>
      <c r="K131" s="188" t="s">
        <v>996</v>
      </c>
      <c r="L131" s="15" t="s">
        <v>353</v>
      </c>
      <c r="M131" s="225" t="s">
        <v>19</v>
      </c>
      <c r="N131" s="188" t="s">
        <v>670</v>
      </c>
      <c r="O131" s="213">
        <v>39.99</v>
      </c>
      <c r="P131" s="212">
        <f t="shared" si="8"/>
        <v>6.665</v>
      </c>
      <c r="Q131" s="212">
        <f t="shared" si="9"/>
        <v>0.66649999999999998</v>
      </c>
      <c r="R131" s="211">
        <v>6</v>
      </c>
      <c r="S131" s="194" t="s">
        <v>377</v>
      </c>
      <c r="T131" s="190">
        <v>10</v>
      </c>
      <c r="V131" s="190">
        <v>0</v>
      </c>
      <c r="W131" s="189" t="s">
        <v>360</v>
      </c>
      <c r="X131" s="38">
        <v>0</v>
      </c>
    </row>
    <row r="132" spans="2:24">
      <c r="B132" s="190">
        <v>128</v>
      </c>
      <c r="C132" s="190">
        <v>128</v>
      </c>
      <c r="D132" s="190">
        <v>4</v>
      </c>
      <c r="E132" s="216">
        <v>44994</v>
      </c>
      <c r="F132" s="224" t="s">
        <v>93</v>
      </c>
      <c r="G132" s="224" t="s">
        <v>79</v>
      </c>
      <c r="H132" s="224" t="s">
        <v>89</v>
      </c>
      <c r="I132" s="228" t="s">
        <v>94</v>
      </c>
      <c r="J132" s="207" t="s">
        <v>388</v>
      </c>
      <c r="K132" s="188" t="s">
        <v>389</v>
      </c>
      <c r="L132" s="28" t="s">
        <v>353</v>
      </c>
      <c r="M132" s="225" t="s">
        <v>19</v>
      </c>
      <c r="N132" s="188" t="s">
        <v>391</v>
      </c>
      <c r="O132" s="213">
        <v>239.19</v>
      </c>
      <c r="P132" s="212">
        <f t="shared" si="8"/>
        <v>19.932500000000001</v>
      </c>
      <c r="Q132" s="212">
        <f t="shared" si="9"/>
        <v>2.4915625000000001</v>
      </c>
      <c r="R132" s="211">
        <v>12</v>
      </c>
      <c r="S132" s="194" t="s">
        <v>2251</v>
      </c>
      <c r="T132" s="190">
        <v>8</v>
      </c>
      <c r="V132" s="190">
        <v>0</v>
      </c>
      <c r="W132" s="189"/>
      <c r="X132" s="38">
        <v>0</v>
      </c>
    </row>
    <row r="133" spans="2:24">
      <c r="B133" s="190">
        <v>129</v>
      </c>
      <c r="C133" s="190">
        <v>129</v>
      </c>
      <c r="D133" s="190">
        <v>4</v>
      </c>
      <c r="E133" s="216">
        <v>44994</v>
      </c>
      <c r="F133" s="224" t="s">
        <v>93</v>
      </c>
      <c r="G133" s="224" t="s">
        <v>79</v>
      </c>
      <c r="H133" s="224" t="s">
        <v>89</v>
      </c>
      <c r="I133" s="228" t="s">
        <v>94</v>
      </c>
      <c r="J133" s="188" t="s">
        <v>374</v>
      </c>
      <c r="K133" s="208" t="s">
        <v>375</v>
      </c>
      <c r="L133" s="28" t="s">
        <v>353</v>
      </c>
      <c r="M133" s="195" t="s">
        <v>19</v>
      </c>
      <c r="N133" s="188" t="s">
        <v>376</v>
      </c>
      <c r="O133" s="213">
        <v>35.590000000000003</v>
      </c>
      <c r="P133" s="212">
        <f t="shared" si="8"/>
        <v>17.795000000000002</v>
      </c>
      <c r="Q133" s="212">
        <f t="shared" si="9"/>
        <v>1.7795000000000001</v>
      </c>
      <c r="R133" s="211">
        <v>2</v>
      </c>
      <c r="S133" s="194" t="s">
        <v>355</v>
      </c>
      <c r="T133" s="190">
        <v>10</v>
      </c>
      <c r="V133" s="190">
        <v>0</v>
      </c>
      <c r="W133" s="189" t="s">
        <v>360</v>
      </c>
      <c r="X133" s="38">
        <v>0</v>
      </c>
    </row>
    <row r="134" spans="2:24">
      <c r="B134" s="190">
        <v>130</v>
      </c>
      <c r="C134" s="190">
        <v>130</v>
      </c>
      <c r="D134" s="190">
        <v>4</v>
      </c>
      <c r="E134" s="216">
        <v>44994</v>
      </c>
      <c r="F134" s="224" t="s">
        <v>93</v>
      </c>
      <c r="G134" s="224" t="s">
        <v>79</v>
      </c>
      <c r="H134" s="224" t="s">
        <v>89</v>
      </c>
      <c r="I134" s="228" t="s">
        <v>94</v>
      </c>
      <c r="J134" s="188" t="s">
        <v>374</v>
      </c>
      <c r="K134" s="208" t="s">
        <v>375</v>
      </c>
      <c r="L134" s="28" t="s">
        <v>353</v>
      </c>
      <c r="M134" s="195" t="s">
        <v>19</v>
      </c>
      <c r="N134" s="188" t="s">
        <v>376</v>
      </c>
      <c r="O134" s="213">
        <v>84.99</v>
      </c>
      <c r="P134" s="212">
        <f t="shared" si="8"/>
        <v>7.0824999999999996</v>
      </c>
      <c r="Q134" s="212">
        <f t="shared" si="9"/>
        <v>0.70824999999999994</v>
      </c>
      <c r="R134" s="211">
        <v>12</v>
      </c>
      <c r="S134" s="194" t="s">
        <v>2251</v>
      </c>
      <c r="T134" s="190">
        <v>10</v>
      </c>
      <c r="V134" s="190">
        <v>0</v>
      </c>
      <c r="W134" s="189" t="s">
        <v>360</v>
      </c>
      <c r="X134" s="38">
        <v>0</v>
      </c>
    </row>
    <row r="135" spans="2:24">
      <c r="B135" s="190">
        <v>131</v>
      </c>
      <c r="C135" s="190">
        <v>131</v>
      </c>
      <c r="D135" s="190">
        <v>4</v>
      </c>
      <c r="E135" s="216">
        <v>44994</v>
      </c>
      <c r="F135" s="224" t="s">
        <v>93</v>
      </c>
      <c r="G135" s="224" t="s">
        <v>79</v>
      </c>
      <c r="H135" s="224" t="s">
        <v>89</v>
      </c>
      <c r="I135" s="228" t="s">
        <v>94</v>
      </c>
      <c r="J135" s="188" t="s">
        <v>665</v>
      </c>
      <c r="K135" s="188" t="s">
        <v>666</v>
      </c>
      <c r="L135" s="28" t="s">
        <v>353</v>
      </c>
      <c r="M135" s="225" t="s">
        <v>19</v>
      </c>
      <c r="N135" s="208" t="s">
        <v>670</v>
      </c>
      <c r="O135" s="213">
        <v>8.99</v>
      </c>
      <c r="P135" s="212">
        <f t="shared" si="8"/>
        <v>8.99</v>
      </c>
      <c r="Q135" s="212">
        <f t="shared" si="9"/>
        <v>0.89900000000000002</v>
      </c>
      <c r="R135" s="211">
        <v>1</v>
      </c>
      <c r="S135" s="194" t="s">
        <v>477</v>
      </c>
      <c r="T135" s="190">
        <v>10</v>
      </c>
      <c r="V135" s="190">
        <v>0</v>
      </c>
      <c r="W135" s="189" t="s">
        <v>360</v>
      </c>
      <c r="X135" s="38">
        <v>1</v>
      </c>
    </row>
    <row r="136" spans="2:24">
      <c r="B136" s="190">
        <v>132</v>
      </c>
      <c r="C136" s="190">
        <v>132</v>
      </c>
      <c r="D136" s="190">
        <v>4</v>
      </c>
      <c r="E136" s="216">
        <v>44994</v>
      </c>
      <c r="F136" s="224" t="s">
        <v>93</v>
      </c>
      <c r="G136" s="224" t="s">
        <v>79</v>
      </c>
      <c r="H136" s="224" t="s">
        <v>89</v>
      </c>
      <c r="I136" s="228" t="s">
        <v>94</v>
      </c>
      <c r="J136" s="188" t="s">
        <v>665</v>
      </c>
      <c r="K136" s="188" t="s">
        <v>666</v>
      </c>
      <c r="L136" s="28" t="s">
        <v>353</v>
      </c>
      <c r="M136" s="225" t="s">
        <v>19</v>
      </c>
      <c r="N136" s="208" t="s">
        <v>670</v>
      </c>
      <c r="O136" s="213">
        <v>10.29</v>
      </c>
      <c r="P136" s="212">
        <f t="shared" si="8"/>
        <v>10.29</v>
      </c>
      <c r="Q136" s="212">
        <f t="shared" si="9"/>
        <v>2.94</v>
      </c>
      <c r="R136" s="211">
        <v>1</v>
      </c>
      <c r="S136" s="194" t="s">
        <v>477</v>
      </c>
      <c r="T136" s="190">
        <v>3.5</v>
      </c>
      <c r="V136" s="190">
        <v>0</v>
      </c>
      <c r="W136" s="189" t="s">
        <v>360</v>
      </c>
      <c r="X136" s="38">
        <v>0</v>
      </c>
    </row>
    <row r="137" spans="2:24">
      <c r="B137" s="190">
        <v>133</v>
      </c>
      <c r="C137" s="190">
        <v>133</v>
      </c>
      <c r="D137" s="190">
        <v>4</v>
      </c>
      <c r="E137" s="216">
        <v>44994</v>
      </c>
      <c r="F137" s="224" t="s">
        <v>93</v>
      </c>
      <c r="G137" s="224" t="s">
        <v>79</v>
      </c>
      <c r="H137" s="224" t="s">
        <v>89</v>
      </c>
      <c r="I137" s="228" t="s">
        <v>94</v>
      </c>
      <c r="J137" s="208" t="s">
        <v>414</v>
      </c>
      <c r="K137" s="188" t="s">
        <v>694</v>
      </c>
      <c r="L137" s="28" t="s">
        <v>353</v>
      </c>
      <c r="M137" s="225" t="s">
        <v>19</v>
      </c>
      <c r="N137" s="208" t="s">
        <v>416</v>
      </c>
      <c r="O137" s="213">
        <v>12.49</v>
      </c>
      <c r="P137" s="212">
        <f t="shared" si="8"/>
        <v>6.2450000000000001</v>
      </c>
      <c r="Q137" s="212">
        <f t="shared" si="9"/>
        <v>1.7842857142857143</v>
      </c>
      <c r="R137" s="211">
        <v>2</v>
      </c>
      <c r="S137" s="194" t="s">
        <v>355</v>
      </c>
      <c r="T137" s="190">
        <v>3.5</v>
      </c>
      <c r="V137" s="190">
        <v>0</v>
      </c>
      <c r="W137" s="189" t="s">
        <v>360</v>
      </c>
      <c r="X137" s="38">
        <v>1</v>
      </c>
    </row>
    <row r="138" spans="2:24">
      <c r="B138" s="190">
        <v>134</v>
      </c>
      <c r="C138" s="190">
        <v>134</v>
      </c>
      <c r="D138" s="190">
        <v>4</v>
      </c>
      <c r="E138" s="216">
        <v>44994</v>
      </c>
      <c r="F138" s="224" t="s">
        <v>93</v>
      </c>
      <c r="G138" s="224" t="s">
        <v>79</v>
      </c>
      <c r="H138" s="224" t="s">
        <v>89</v>
      </c>
      <c r="I138" s="228" t="s">
        <v>94</v>
      </c>
      <c r="J138" s="208" t="s">
        <v>414</v>
      </c>
      <c r="K138" s="188" t="s">
        <v>694</v>
      </c>
      <c r="L138" s="28" t="s">
        <v>353</v>
      </c>
      <c r="M138" s="225" t="s">
        <v>19</v>
      </c>
      <c r="N138" s="208" t="s">
        <v>416</v>
      </c>
      <c r="O138" s="213">
        <v>10.99</v>
      </c>
      <c r="P138" s="212">
        <f t="shared" si="8"/>
        <v>10.99</v>
      </c>
      <c r="Q138" s="212">
        <f t="shared" si="9"/>
        <v>1.099</v>
      </c>
      <c r="R138" s="211">
        <v>1</v>
      </c>
      <c r="S138" s="194" t="s">
        <v>477</v>
      </c>
      <c r="T138" s="190">
        <v>10</v>
      </c>
      <c r="V138" s="190">
        <v>0</v>
      </c>
      <c r="W138" s="189" t="s">
        <v>360</v>
      </c>
      <c r="X138" s="38">
        <v>1</v>
      </c>
    </row>
    <row r="139" spans="2:24">
      <c r="B139" s="190">
        <v>135</v>
      </c>
      <c r="C139" s="190">
        <v>135</v>
      </c>
      <c r="D139" s="190">
        <v>4</v>
      </c>
      <c r="E139" s="216">
        <v>44994</v>
      </c>
      <c r="F139" s="224" t="s">
        <v>93</v>
      </c>
      <c r="G139" s="224" t="s">
        <v>79</v>
      </c>
      <c r="H139" s="224" t="s">
        <v>89</v>
      </c>
      <c r="I139" s="228" t="s">
        <v>94</v>
      </c>
      <c r="J139" s="188" t="s">
        <v>706</v>
      </c>
      <c r="K139" s="188" t="s">
        <v>707</v>
      </c>
      <c r="L139" s="28" t="s">
        <v>353</v>
      </c>
      <c r="M139" s="225" t="s">
        <v>350</v>
      </c>
      <c r="N139" s="208" t="s">
        <v>711</v>
      </c>
      <c r="O139" s="213">
        <v>20.89</v>
      </c>
      <c r="P139" s="212">
        <f t="shared" si="8"/>
        <v>6.9633333333333338</v>
      </c>
      <c r="Q139" s="212">
        <f t="shared" si="9"/>
        <v>0.69633333333333336</v>
      </c>
      <c r="R139" s="211">
        <v>3</v>
      </c>
      <c r="S139" s="194" t="s">
        <v>373</v>
      </c>
      <c r="T139" s="190">
        <v>10</v>
      </c>
      <c r="V139" s="190">
        <v>0</v>
      </c>
      <c r="W139" s="189"/>
      <c r="X139" s="38">
        <v>1</v>
      </c>
    </row>
    <row r="140" spans="2:24">
      <c r="B140" s="190">
        <v>136</v>
      </c>
      <c r="C140" s="190">
        <v>136</v>
      </c>
      <c r="D140" s="190">
        <v>4</v>
      </c>
      <c r="E140" s="216">
        <v>44994</v>
      </c>
      <c r="F140" s="224" t="s">
        <v>93</v>
      </c>
      <c r="G140" s="224" t="s">
        <v>79</v>
      </c>
      <c r="H140" s="224" t="s">
        <v>89</v>
      </c>
      <c r="I140" s="228" t="s">
        <v>94</v>
      </c>
      <c r="J140" s="188" t="s">
        <v>706</v>
      </c>
      <c r="K140" s="188" t="s">
        <v>707</v>
      </c>
      <c r="L140" s="28" t="s">
        <v>353</v>
      </c>
      <c r="M140" s="225" t="s">
        <v>350</v>
      </c>
      <c r="N140" s="208" t="s">
        <v>711</v>
      </c>
      <c r="O140" s="213">
        <v>37.49</v>
      </c>
      <c r="P140" s="212">
        <f t="shared" si="8"/>
        <v>6.248333333333334</v>
      </c>
      <c r="Q140" s="212">
        <f t="shared" si="9"/>
        <v>0.62483333333333335</v>
      </c>
      <c r="R140" s="211">
        <v>6</v>
      </c>
      <c r="S140" s="194" t="s">
        <v>377</v>
      </c>
      <c r="T140" s="190">
        <v>10</v>
      </c>
      <c r="V140" s="190">
        <v>0</v>
      </c>
      <c r="W140" s="189"/>
      <c r="X140" s="38">
        <v>1</v>
      </c>
    </row>
    <row r="141" spans="2:24">
      <c r="B141" s="190">
        <v>137</v>
      </c>
      <c r="C141" s="190">
        <v>137</v>
      </c>
      <c r="D141" s="190">
        <v>4</v>
      </c>
      <c r="E141" s="216">
        <v>44994</v>
      </c>
      <c r="F141" s="224" t="s">
        <v>93</v>
      </c>
      <c r="G141" s="224" t="s">
        <v>79</v>
      </c>
      <c r="H141" s="224" t="s">
        <v>89</v>
      </c>
      <c r="I141" s="228" t="s">
        <v>94</v>
      </c>
      <c r="J141" s="188" t="s">
        <v>706</v>
      </c>
      <c r="K141" s="188" t="s">
        <v>707</v>
      </c>
      <c r="L141" s="28" t="s">
        <v>353</v>
      </c>
      <c r="M141" s="225" t="s">
        <v>350</v>
      </c>
      <c r="N141" s="208" t="s">
        <v>711</v>
      </c>
      <c r="O141" s="213">
        <v>64.19</v>
      </c>
      <c r="P141" s="212">
        <f t="shared" si="8"/>
        <v>5.3491666666666662</v>
      </c>
      <c r="Q141" s="212">
        <f t="shared" si="9"/>
        <v>0.5349166666666666</v>
      </c>
      <c r="R141" s="211">
        <v>12</v>
      </c>
      <c r="S141" s="194" t="s">
        <v>2251</v>
      </c>
      <c r="T141" s="190">
        <v>10</v>
      </c>
      <c r="V141" s="190">
        <v>0</v>
      </c>
      <c r="W141" s="189"/>
      <c r="X141" s="38">
        <v>1</v>
      </c>
    </row>
    <row r="142" spans="2:24">
      <c r="B142" s="190">
        <v>138</v>
      </c>
      <c r="C142" s="190">
        <v>138</v>
      </c>
      <c r="D142" s="190">
        <v>4</v>
      </c>
      <c r="E142" s="216">
        <v>44994</v>
      </c>
      <c r="F142" s="224" t="s">
        <v>93</v>
      </c>
      <c r="G142" s="224" t="s">
        <v>79</v>
      </c>
      <c r="H142" s="224" t="s">
        <v>89</v>
      </c>
      <c r="I142" s="228" t="s">
        <v>94</v>
      </c>
      <c r="J142" s="188" t="s">
        <v>706</v>
      </c>
      <c r="K142" s="188" t="s">
        <v>707</v>
      </c>
      <c r="L142" s="28" t="s">
        <v>353</v>
      </c>
      <c r="M142" s="225" t="s">
        <v>350</v>
      </c>
      <c r="N142" s="208" t="s">
        <v>711</v>
      </c>
      <c r="O142" s="213">
        <v>10.99</v>
      </c>
      <c r="P142" s="212">
        <f t="shared" si="8"/>
        <v>10.99</v>
      </c>
      <c r="Q142" s="212">
        <f t="shared" si="9"/>
        <v>1.099</v>
      </c>
      <c r="R142" s="211">
        <v>1</v>
      </c>
      <c r="S142" s="194" t="s">
        <v>477</v>
      </c>
      <c r="T142" s="190">
        <v>10</v>
      </c>
      <c r="V142" s="190">
        <v>0</v>
      </c>
      <c r="W142" s="189"/>
      <c r="X142" s="38">
        <v>1</v>
      </c>
    </row>
    <row r="143" spans="2:24">
      <c r="B143" s="190">
        <v>139</v>
      </c>
      <c r="C143" s="190">
        <v>139</v>
      </c>
      <c r="D143" s="190">
        <v>4</v>
      </c>
      <c r="E143" s="216">
        <v>44994</v>
      </c>
      <c r="F143" s="224" t="s">
        <v>93</v>
      </c>
      <c r="G143" s="224" t="s">
        <v>79</v>
      </c>
      <c r="H143" s="224" t="s">
        <v>89</v>
      </c>
      <c r="I143" s="228" t="s">
        <v>94</v>
      </c>
      <c r="J143" s="188" t="s">
        <v>706</v>
      </c>
      <c r="K143" s="188" t="s">
        <v>707</v>
      </c>
      <c r="L143" s="28" t="s">
        <v>353</v>
      </c>
      <c r="M143" s="225" t="s">
        <v>350</v>
      </c>
      <c r="N143" s="208" t="s">
        <v>711</v>
      </c>
      <c r="O143" s="213">
        <v>7.49</v>
      </c>
      <c r="P143" s="212">
        <f t="shared" si="8"/>
        <v>7.49</v>
      </c>
      <c r="Q143" s="212">
        <f t="shared" si="9"/>
        <v>2.14</v>
      </c>
      <c r="R143" s="211">
        <v>1</v>
      </c>
      <c r="S143" s="194" t="s">
        <v>477</v>
      </c>
      <c r="T143" s="190">
        <v>3.5</v>
      </c>
      <c r="V143" s="190">
        <v>0</v>
      </c>
      <c r="W143" s="189"/>
      <c r="X143" s="38">
        <v>1</v>
      </c>
    </row>
    <row r="144" spans="2:24">
      <c r="B144" s="190">
        <v>140</v>
      </c>
      <c r="C144" s="190">
        <v>140</v>
      </c>
      <c r="D144" s="190">
        <v>4</v>
      </c>
      <c r="E144" s="216">
        <v>44994</v>
      </c>
      <c r="F144" s="224" t="s">
        <v>93</v>
      </c>
      <c r="G144" s="224" t="s">
        <v>79</v>
      </c>
      <c r="H144" s="224" t="s">
        <v>89</v>
      </c>
      <c r="I144" s="228" t="s">
        <v>94</v>
      </c>
      <c r="J144" s="188" t="s">
        <v>394</v>
      </c>
      <c r="K144" s="188" t="s">
        <v>906</v>
      </c>
      <c r="L144" s="15" t="s">
        <v>353</v>
      </c>
      <c r="M144" s="195" t="s">
        <v>19</v>
      </c>
      <c r="N144" s="188" t="s">
        <v>396</v>
      </c>
      <c r="O144" s="213">
        <v>12.99</v>
      </c>
      <c r="P144" s="212">
        <f t="shared" si="8"/>
        <v>12.99</v>
      </c>
      <c r="Q144" s="212">
        <f t="shared" si="9"/>
        <v>1.2989999999999999</v>
      </c>
      <c r="R144" s="211">
        <v>1</v>
      </c>
      <c r="S144" s="194" t="s">
        <v>477</v>
      </c>
      <c r="T144" s="190">
        <v>10</v>
      </c>
      <c r="V144" s="190">
        <v>1</v>
      </c>
      <c r="W144" s="189" t="s">
        <v>360</v>
      </c>
      <c r="X144" s="38">
        <v>0</v>
      </c>
    </row>
    <row r="145" spans="2:24">
      <c r="B145" s="190">
        <v>141</v>
      </c>
      <c r="C145" s="190">
        <v>141</v>
      </c>
      <c r="D145" s="190">
        <v>4</v>
      </c>
      <c r="E145" s="216">
        <v>44994</v>
      </c>
      <c r="F145" s="224" t="s">
        <v>93</v>
      </c>
      <c r="G145" s="224" t="s">
        <v>79</v>
      </c>
      <c r="H145" s="224" t="s">
        <v>89</v>
      </c>
      <c r="I145" s="228" t="s">
        <v>94</v>
      </c>
      <c r="J145" s="188" t="s">
        <v>720</v>
      </c>
      <c r="K145" s="208" t="s">
        <v>721</v>
      </c>
      <c r="L145" s="28" t="s">
        <v>353</v>
      </c>
      <c r="M145" s="225" t="s">
        <v>350</v>
      </c>
      <c r="O145" s="213">
        <v>87.79</v>
      </c>
      <c r="P145" s="212">
        <f t="shared" si="8"/>
        <v>14.631666666666668</v>
      </c>
      <c r="Q145" s="212">
        <f t="shared" si="9"/>
        <v>1.4631666666666667</v>
      </c>
      <c r="R145" s="211">
        <v>6</v>
      </c>
      <c r="S145" s="194" t="s">
        <v>377</v>
      </c>
      <c r="T145" s="190">
        <v>10</v>
      </c>
      <c r="V145" s="190">
        <v>0</v>
      </c>
      <c r="W145" s="189"/>
      <c r="X145" s="38">
        <v>1</v>
      </c>
    </row>
    <row r="146" spans="2:24">
      <c r="B146" s="190">
        <v>142</v>
      </c>
      <c r="C146" s="190">
        <v>142</v>
      </c>
      <c r="D146" s="190">
        <v>4</v>
      </c>
      <c r="E146" s="216">
        <v>44994</v>
      </c>
      <c r="F146" s="224" t="s">
        <v>93</v>
      </c>
      <c r="G146" s="224" t="s">
        <v>79</v>
      </c>
      <c r="H146" s="224" t="s">
        <v>89</v>
      </c>
      <c r="I146" s="228" t="s">
        <v>94</v>
      </c>
      <c r="J146" s="188" t="s">
        <v>720</v>
      </c>
      <c r="K146" s="188" t="s">
        <v>1087</v>
      </c>
      <c r="L146" s="28" t="s">
        <v>353</v>
      </c>
      <c r="M146" s="225" t="s">
        <v>350</v>
      </c>
      <c r="O146" s="213">
        <v>66.59</v>
      </c>
      <c r="P146" s="212">
        <f t="shared" si="8"/>
        <v>33.295000000000002</v>
      </c>
      <c r="Q146" s="212">
        <f t="shared" si="9"/>
        <v>3.3295000000000003</v>
      </c>
      <c r="R146" s="211">
        <v>2</v>
      </c>
      <c r="S146" s="194" t="s">
        <v>355</v>
      </c>
      <c r="T146" s="190">
        <v>10</v>
      </c>
      <c r="V146" s="190">
        <v>0</v>
      </c>
      <c r="W146" s="189"/>
      <c r="X146" s="38">
        <v>0</v>
      </c>
    </row>
    <row r="147" spans="2:24">
      <c r="B147" s="190">
        <v>143</v>
      </c>
      <c r="C147" s="190">
        <v>143</v>
      </c>
      <c r="D147" s="190">
        <v>38</v>
      </c>
      <c r="E147" s="216">
        <v>44993</v>
      </c>
      <c r="F147" s="224" t="s">
        <v>171</v>
      </c>
      <c r="G147" s="224" t="s">
        <v>79</v>
      </c>
      <c r="H147" s="224" t="s">
        <v>84</v>
      </c>
      <c r="I147" s="228" t="s">
        <v>172</v>
      </c>
      <c r="J147" s="188" t="s">
        <v>442</v>
      </c>
      <c r="K147" s="188" t="s">
        <v>473</v>
      </c>
      <c r="L147" s="15" t="s">
        <v>353</v>
      </c>
      <c r="M147" s="195" t="s">
        <v>19</v>
      </c>
      <c r="N147" s="188" t="s">
        <v>444</v>
      </c>
      <c r="O147" s="213">
        <v>10.99</v>
      </c>
      <c r="P147" s="212">
        <f t="shared" si="8"/>
        <v>10.99</v>
      </c>
      <c r="Q147" s="212">
        <f t="shared" si="9"/>
        <v>3.14</v>
      </c>
      <c r="R147" s="211">
        <v>1</v>
      </c>
      <c r="S147" s="194" t="s">
        <v>477</v>
      </c>
      <c r="T147" s="190">
        <v>3.5</v>
      </c>
      <c r="V147" s="190">
        <v>1</v>
      </c>
      <c r="W147" s="189" t="s">
        <v>360</v>
      </c>
      <c r="X147" s="38">
        <v>0</v>
      </c>
    </row>
    <row r="148" spans="2:24">
      <c r="B148" s="190">
        <v>144</v>
      </c>
      <c r="C148" s="190">
        <v>144</v>
      </c>
      <c r="D148" s="190">
        <v>26</v>
      </c>
      <c r="E148" s="216">
        <v>44992</v>
      </c>
      <c r="F148" s="224" t="s">
        <v>145</v>
      </c>
      <c r="G148" s="224" t="s">
        <v>79</v>
      </c>
      <c r="H148" s="224" t="s">
        <v>89</v>
      </c>
      <c r="I148" s="228" t="s">
        <v>146</v>
      </c>
      <c r="J148" s="188" t="s">
        <v>374</v>
      </c>
      <c r="K148" s="208" t="s">
        <v>375</v>
      </c>
      <c r="L148" s="28" t="s">
        <v>353</v>
      </c>
      <c r="M148" s="195" t="s">
        <v>19</v>
      </c>
      <c r="N148" s="188" t="s">
        <v>376</v>
      </c>
      <c r="O148" s="213">
        <v>14.48</v>
      </c>
      <c r="P148" s="212">
        <f t="shared" si="8"/>
        <v>3.62</v>
      </c>
      <c r="Q148" s="212">
        <f t="shared" si="9"/>
        <v>0.36199999999999999</v>
      </c>
      <c r="R148" s="211">
        <v>4</v>
      </c>
      <c r="S148" s="211" t="s">
        <v>404</v>
      </c>
      <c r="T148" s="190">
        <v>10</v>
      </c>
      <c r="V148" s="190">
        <v>0</v>
      </c>
      <c r="W148" s="189" t="s">
        <v>360</v>
      </c>
      <c r="X148" s="38">
        <v>1</v>
      </c>
    </row>
    <row r="149" spans="2:24">
      <c r="B149" s="190">
        <v>145</v>
      </c>
      <c r="C149" s="190">
        <v>145</v>
      </c>
      <c r="D149" s="190">
        <v>26</v>
      </c>
      <c r="E149" s="216">
        <v>44992</v>
      </c>
      <c r="F149" s="224" t="s">
        <v>145</v>
      </c>
      <c r="G149" s="224" t="s">
        <v>79</v>
      </c>
      <c r="H149" s="224" t="s">
        <v>89</v>
      </c>
      <c r="I149" s="228" t="s">
        <v>146</v>
      </c>
      <c r="J149" s="188" t="s">
        <v>374</v>
      </c>
      <c r="K149" s="208" t="s">
        <v>375</v>
      </c>
      <c r="L149" s="28" t="s">
        <v>353</v>
      </c>
      <c r="M149" s="195" t="s">
        <v>19</v>
      </c>
      <c r="N149" s="188" t="s">
        <v>376</v>
      </c>
      <c r="O149" s="213">
        <v>44.98</v>
      </c>
      <c r="P149" s="212">
        <f t="shared" si="8"/>
        <v>3.7483333333333331</v>
      </c>
      <c r="Q149" s="212">
        <f t="shared" si="9"/>
        <v>0.3748333333333333</v>
      </c>
      <c r="R149" s="211">
        <v>12</v>
      </c>
      <c r="S149" s="211" t="s">
        <v>2251</v>
      </c>
      <c r="T149" s="190">
        <v>10</v>
      </c>
      <c r="V149" s="190">
        <v>0</v>
      </c>
      <c r="W149" s="189" t="s">
        <v>360</v>
      </c>
      <c r="X149" s="38">
        <v>1</v>
      </c>
    </row>
    <row r="150" spans="2:24">
      <c r="B150" s="190">
        <v>146</v>
      </c>
      <c r="C150" s="190">
        <v>146</v>
      </c>
      <c r="D150" s="190">
        <v>6</v>
      </c>
      <c r="E150" s="216">
        <v>44991</v>
      </c>
      <c r="F150" s="224" t="s">
        <v>100</v>
      </c>
      <c r="G150" s="224" t="s">
        <v>79</v>
      </c>
      <c r="H150" s="224" t="s">
        <v>89</v>
      </c>
      <c r="I150" s="228" t="s">
        <v>101</v>
      </c>
      <c r="J150" s="188" t="s">
        <v>374</v>
      </c>
      <c r="K150" s="208" t="s">
        <v>375</v>
      </c>
      <c r="L150" s="28" t="s">
        <v>353</v>
      </c>
      <c r="M150" s="195" t="s">
        <v>19</v>
      </c>
      <c r="N150" s="188" t="s">
        <v>376</v>
      </c>
      <c r="O150" s="213">
        <v>28.79</v>
      </c>
      <c r="P150" s="212">
        <f t="shared" si="8"/>
        <v>9.5966666666666658</v>
      </c>
      <c r="Q150" s="212">
        <f t="shared" si="9"/>
        <v>0.95966666666666656</v>
      </c>
      <c r="R150" s="211">
        <v>3</v>
      </c>
      <c r="S150" s="211" t="s">
        <v>373</v>
      </c>
      <c r="T150" s="190">
        <v>10</v>
      </c>
      <c r="V150" s="190">
        <v>1</v>
      </c>
      <c r="W150" s="189" t="s">
        <v>360</v>
      </c>
      <c r="X150" s="38">
        <v>1</v>
      </c>
    </row>
    <row r="151" spans="2:24">
      <c r="B151" s="190">
        <v>147</v>
      </c>
      <c r="C151" s="190">
        <v>147</v>
      </c>
      <c r="D151" s="190">
        <v>6</v>
      </c>
      <c r="E151" s="216">
        <v>44991</v>
      </c>
      <c r="F151" s="224" t="s">
        <v>100</v>
      </c>
      <c r="G151" s="224" t="s">
        <v>79</v>
      </c>
      <c r="H151" s="224" t="s">
        <v>89</v>
      </c>
      <c r="I151" s="228" t="s">
        <v>101</v>
      </c>
      <c r="J151" s="188" t="s">
        <v>374</v>
      </c>
      <c r="K151" s="208" t="s">
        <v>375</v>
      </c>
      <c r="L151" s="28" t="s">
        <v>353</v>
      </c>
      <c r="M151" s="195" t="s">
        <v>19</v>
      </c>
      <c r="N151" s="188" t="s">
        <v>376</v>
      </c>
      <c r="O151" s="213">
        <v>36.99</v>
      </c>
      <c r="P151" s="212">
        <f t="shared" si="8"/>
        <v>6.165</v>
      </c>
      <c r="Q151" s="212">
        <f t="shared" si="9"/>
        <v>0.88071428571428567</v>
      </c>
      <c r="R151" s="211">
        <v>6</v>
      </c>
      <c r="S151" s="211" t="s">
        <v>377</v>
      </c>
      <c r="T151" s="190">
        <v>7</v>
      </c>
      <c r="V151" s="190">
        <v>1</v>
      </c>
      <c r="W151" s="189" t="s">
        <v>360</v>
      </c>
      <c r="X151" s="38">
        <v>0</v>
      </c>
    </row>
    <row r="152" spans="2:24">
      <c r="B152" s="190">
        <v>148</v>
      </c>
      <c r="C152" s="190">
        <v>148</v>
      </c>
      <c r="D152" s="190">
        <v>6</v>
      </c>
      <c r="E152" s="216">
        <v>44991</v>
      </c>
      <c r="F152" s="224" t="s">
        <v>100</v>
      </c>
      <c r="G152" s="224" t="s">
        <v>79</v>
      </c>
      <c r="H152" s="224" t="s">
        <v>89</v>
      </c>
      <c r="I152" s="228" t="s">
        <v>101</v>
      </c>
      <c r="J152" s="188" t="s">
        <v>374</v>
      </c>
      <c r="K152" s="208" t="s">
        <v>375</v>
      </c>
      <c r="L152" s="28" t="s">
        <v>353</v>
      </c>
      <c r="M152" s="195" t="s">
        <v>19</v>
      </c>
      <c r="N152" s="188" t="s">
        <v>376</v>
      </c>
      <c r="O152" s="213">
        <v>69.09</v>
      </c>
      <c r="P152" s="212">
        <f t="shared" si="8"/>
        <v>5.7575000000000003</v>
      </c>
      <c r="Q152" s="212">
        <f t="shared" si="9"/>
        <v>0.82250000000000001</v>
      </c>
      <c r="R152" s="211">
        <v>12</v>
      </c>
      <c r="S152" s="211" t="s">
        <v>2251</v>
      </c>
      <c r="T152" s="190">
        <v>7</v>
      </c>
      <c r="V152" s="190">
        <v>1</v>
      </c>
      <c r="W152" s="189" t="s">
        <v>360</v>
      </c>
      <c r="X152" s="38">
        <v>1</v>
      </c>
    </row>
    <row r="153" spans="2:24">
      <c r="B153" s="190">
        <v>149</v>
      </c>
      <c r="C153" s="190">
        <v>149</v>
      </c>
      <c r="D153" s="190">
        <v>6</v>
      </c>
      <c r="E153" s="216">
        <v>44991</v>
      </c>
      <c r="F153" s="224" t="s">
        <v>100</v>
      </c>
      <c r="G153" s="224" t="s">
        <v>79</v>
      </c>
      <c r="H153" s="224" t="s">
        <v>89</v>
      </c>
      <c r="I153" s="228" t="s">
        <v>101</v>
      </c>
      <c r="J153" s="188" t="s">
        <v>374</v>
      </c>
      <c r="K153" s="208" t="s">
        <v>375</v>
      </c>
      <c r="L153" s="28" t="s">
        <v>353</v>
      </c>
      <c r="M153" s="195" t="s">
        <v>19</v>
      </c>
      <c r="N153" s="188" t="s">
        <v>376</v>
      </c>
      <c r="O153" s="213">
        <v>10.59</v>
      </c>
      <c r="P153" s="212">
        <f t="shared" si="8"/>
        <v>10.59</v>
      </c>
      <c r="Q153" s="212">
        <f t="shared" si="9"/>
        <v>3.0257142857142858</v>
      </c>
      <c r="R153" s="211">
        <v>1</v>
      </c>
      <c r="S153" s="211" t="s">
        <v>477</v>
      </c>
      <c r="T153" s="190">
        <v>3.5</v>
      </c>
      <c r="V153" s="190">
        <v>1</v>
      </c>
      <c r="W153" s="189" t="s">
        <v>360</v>
      </c>
      <c r="X153" s="38">
        <v>1</v>
      </c>
    </row>
    <row r="154" spans="2:24">
      <c r="B154" s="190">
        <v>150</v>
      </c>
      <c r="C154" s="190">
        <v>150</v>
      </c>
      <c r="D154" s="190">
        <v>6</v>
      </c>
      <c r="E154" s="216">
        <v>44991</v>
      </c>
      <c r="F154" s="224" t="s">
        <v>100</v>
      </c>
      <c r="G154" s="224" t="s">
        <v>79</v>
      </c>
      <c r="H154" s="224" t="s">
        <v>89</v>
      </c>
      <c r="I154" s="228" t="s">
        <v>101</v>
      </c>
      <c r="J154" s="188" t="s">
        <v>374</v>
      </c>
      <c r="K154" s="208" t="s">
        <v>375</v>
      </c>
      <c r="L154" s="28" t="s">
        <v>353</v>
      </c>
      <c r="M154" s="195" t="s">
        <v>19</v>
      </c>
      <c r="N154" s="188" t="s">
        <v>376</v>
      </c>
      <c r="O154" s="213">
        <v>13.19</v>
      </c>
      <c r="P154" s="212">
        <f t="shared" si="8"/>
        <v>13.19</v>
      </c>
      <c r="Q154" s="212">
        <f t="shared" si="9"/>
        <v>3.7685714285714282</v>
      </c>
      <c r="R154" s="211">
        <v>1</v>
      </c>
      <c r="S154" s="211" t="s">
        <v>477</v>
      </c>
      <c r="T154" s="190">
        <v>3.5</v>
      </c>
      <c r="V154" s="190">
        <v>1</v>
      </c>
      <c r="W154" s="189" t="s">
        <v>600</v>
      </c>
      <c r="X154" s="38">
        <v>1</v>
      </c>
    </row>
    <row r="155" spans="2:24">
      <c r="B155" s="190">
        <v>151</v>
      </c>
      <c r="C155" s="190">
        <v>151</v>
      </c>
      <c r="D155" s="190">
        <v>6</v>
      </c>
      <c r="E155" s="216">
        <v>44991</v>
      </c>
      <c r="F155" s="224" t="s">
        <v>100</v>
      </c>
      <c r="G155" s="224" t="s">
        <v>79</v>
      </c>
      <c r="H155" s="224" t="s">
        <v>89</v>
      </c>
      <c r="I155" s="228" t="s">
        <v>101</v>
      </c>
      <c r="J155" s="188" t="s">
        <v>374</v>
      </c>
      <c r="K155" s="208" t="s">
        <v>375</v>
      </c>
      <c r="L155" s="28" t="s">
        <v>353</v>
      </c>
      <c r="M155" s="195" t="s">
        <v>19</v>
      </c>
      <c r="N155" s="188" t="s">
        <v>376</v>
      </c>
      <c r="O155" s="213">
        <v>29.49</v>
      </c>
      <c r="P155" s="212">
        <f t="shared" si="8"/>
        <v>29.49</v>
      </c>
      <c r="Q155" s="212">
        <f t="shared" si="9"/>
        <v>1.7347058823529411</v>
      </c>
      <c r="R155" s="211">
        <v>1</v>
      </c>
      <c r="S155" s="211" t="s">
        <v>477</v>
      </c>
      <c r="T155" s="190">
        <v>17</v>
      </c>
      <c r="V155" s="190">
        <v>1</v>
      </c>
      <c r="W155" s="189" t="s">
        <v>360</v>
      </c>
      <c r="X155" s="38">
        <v>1</v>
      </c>
    </row>
    <row r="156" spans="2:24">
      <c r="B156" s="190">
        <v>152</v>
      </c>
      <c r="C156" s="190">
        <v>152</v>
      </c>
      <c r="D156" s="190">
        <v>6</v>
      </c>
      <c r="E156" s="216">
        <v>44991</v>
      </c>
      <c r="F156" s="224" t="s">
        <v>100</v>
      </c>
      <c r="G156" s="224" t="s">
        <v>79</v>
      </c>
      <c r="H156" s="224" t="s">
        <v>89</v>
      </c>
      <c r="I156" s="228" t="s">
        <v>101</v>
      </c>
      <c r="J156" s="188" t="s">
        <v>374</v>
      </c>
      <c r="K156" s="208" t="s">
        <v>375</v>
      </c>
      <c r="L156" s="28" t="s">
        <v>353</v>
      </c>
      <c r="M156" s="195" t="s">
        <v>19</v>
      </c>
      <c r="N156" s="188" t="s">
        <v>376</v>
      </c>
      <c r="O156" s="213">
        <v>37.99</v>
      </c>
      <c r="P156" s="212">
        <f t="shared" si="8"/>
        <v>18.995000000000001</v>
      </c>
      <c r="Q156" s="212">
        <f t="shared" si="9"/>
        <v>1.1173529411764707</v>
      </c>
      <c r="R156" s="211">
        <v>2</v>
      </c>
      <c r="S156" s="211" t="s">
        <v>355</v>
      </c>
      <c r="T156" s="190">
        <v>17</v>
      </c>
      <c r="V156" s="190">
        <v>1</v>
      </c>
      <c r="W156" s="189" t="s">
        <v>360</v>
      </c>
      <c r="X156" s="38">
        <v>1</v>
      </c>
    </row>
    <row r="157" spans="2:24">
      <c r="B157" s="190">
        <v>153</v>
      </c>
      <c r="C157" s="190">
        <v>153</v>
      </c>
      <c r="D157" s="190">
        <v>6</v>
      </c>
      <c r="E157" s="216">
        <v>44991</v>
      </c>
      <c r="F157" s="224" t="s">
        <v>100</v>
      </c>
      <c r="G157" s="224" t="s">
        <v>79</v>
      </c>
      <c r="H157" s="224" t="s">
        <v>89</v>
      </c>
      <c r="I157" s="228" t="s">
        <v>101</v>
      </c>
      <c r="J157" s="188" t="s">
        <v>374</v>
      </c>
      <c r="K157" s="208" t="s">
        <v>375</v>
      </c>
      <c r="L157" s="28" t="s">
        <v>353</v>
      </c>
      <c r="M157" s="195" t="s">
        <v>19</v>
      </c>
      <c r="N157" s="188" t="s">
        <v>376</v>
      </c>
      <c r="O157" s="213">
        <v>22.69</v>
      </c>
      <c r="P157" s="212">
        <f t="shared" ref="P157:P188" si="10">IFERROR(O157/R157,"-")</f>
        <v>22.69</v>
      </c>
      <c r="Q157" s="212">
        <f t="shared" ref="Q157:Q188" si="11">IFERROR(P157/T157,"-")</f>
        <v>3.2414285714285715</v>
      </c>
      <c r="R157" s="211">
        <v>1</v>
      </c>
      <c r="S157" s="211" t="s">
        <v>477</v>
      </c>
      <c r="T157" s="190">
        <v>7</v>
      </c>
      <c r="V157" s="190">
        <v>0</v>
      </c>
      <c r="W157" s="189" t="s">
        <v>360</v>
      </c>
      <c r="X157" s="38">
        <v>1</v>
      </c>
    </row>
    <row r="158" spans="2:24">
      <c r="B158" s="190">
        <v>154</v>
      </c>
      <c r="C158" s="190">
        <v>154</v>
      </c>
      <c r="D158" s="190">
        <v>6</v>
      </c>
      <c r="E158" s="216">
        <v>45023</v>
      </c>
      <c r="F158" s="215" t="s">
        <v>100</v>
      </c>
      <c r="G158" s="224" t="s">
        <v>79</v>
      </c>
      <c r="H158" s="215" t="s">
        <v>89</v>
      </c>
      <c r="I158" s="307" t="s">
        <v>101</v>
      </c>
      <c r="J158" s="188" t="s">
        <v>374</v>
      </c>
      <c r="K158" s="188" t="s">
        <v>406</v>
      </c>
      <c r="L158" s="28" t="s">
        <v>353</v>
      </c>
      <c r="M158" s="195" t="s">
        <v>19</v>
      </c>
      <c r="N158" s="188" t="s">
        <v>376</v>
      </c>
      <c r="O158" s="213">
        <v>19.989999999999998</v>
      </c>
      <c r="P158" s="212">
        <f t="shared" si="10"/>
        <v>19.989999999999998</v>
      </c>
      <c r="Q158" s="212">
        <f t="shared" si="11"/>
        <v>1.9989999999999999</v>
      </c>
      <c r="R158" s="211">
        <v>1</v>
      </c>
      <c r="S158" s="194" t="str">
        <f>IF(R158=1,"Single canister",CONCATENATE(R158,"-Pack"))</f>
        <v>Single canister</v>
      </c>
      <c r="T158" s="190">
        <v>10</v>
      </c>
      <c r="W158" s="189"/>
      <c r="X158" s="38"/>
    </row>
    <row r="159" spans="2:24">
      <c r="B159" s="190">
        <v>155</v>
      </c>
      <c r="C159" s="190">
        <v>155</v>
      </c>
      <c r="D159" s="190">
        <v>6</v>
      </c>
      <c r="E159" s="216">
        <v>44991</v>
      </c>
      <c r="F159" s="224" t="s">
        <v>100</v>
      </c>
      <c r="G159" s="224" t="s">
        <v>79</v>
      </c>
      <c r="H159" s="224" t="s">
        <v>89</v>
      </c>
      <c r="I159" s="228" t="s">
        <v>101</v>
      </c>
      <c r="J159" s="188" t="s">
        <v>1132</v>
      </c>
      <c r="K159" s="188" t="s">
        <v>1133</v>
      </c>
      <c r="L159" s="15" t="s">
        <v>537</v>
      </c>
      <c r="M159" s="225" t="s">
        <v>350</v>
      </c>
      <c r="O159" s="213">
        <v>7.29</v>
      </c>
      <c r="P159" s="212">
        <f t="shared" si="10"/>
        <v>7.29</v>
      </c>
      <c r="Q159" s="212">
        <f t="shared" si="11"/>
        <v>0.72899999999999998</v>
      </c>
      <c r="R159" s="211">
        <v>1</v>
      </c>
      <c r="S159" s="211" t="s">
        <v>477</v>
      </c>
      <c r="T159" s="190">
        <v>10</v>
      </c>
      <c r="V159" s="190">
        <v>1</v>
      </c>
      <c r="W159" s="189"/>
      <c r="X159" s="38">
        <v>1</v>
      </c>
    </row>
    <row r="160" spans="2:24">
      <c r="B160" s="190">
        <v>156</v>
      </c>
      <c r="C160" s="190">
        <v>156</v>
      </c>
      <c r="D160" s="190">
        <v>6</v>
      </c>
      <c r="E160" s="216">
        <v>44991</v>
      </c>
      <c r="F160" s="224" t="s">
        <v>100</v>
      </c>
      <c r="G160" s="224" t="s">
        <v>79</v>
      </c>
      <c r="H160" s="224" t="s">
        <v>89</v>
      </c>
      <c r="I160" s="228" t="s">
        <v>101</v>
      </c>
      <c r="J160" s="188" t="s">
        <v>100</v>
      </c>
      <c r="K160" s="188" t="s">
        <v>401</v>
      </c>
      <c r="L160" s="15" t="s">
        <v>353</v>
      </c>
      <c r="M160" s="225" t="s">
        <v>19</v>
      </c>
      <c r="N160" s="188" t="s">
        <v>403</v>
      </c>
      <c r="O160" s="213">
        <v>29.49</v>
      </c>
      <c r="P160" s="212">
        <f t="shared" si="10"/>
        <v>7.3724999999999996</v>
      </c>
      <c r="Q160" s="212">
        <f t="shared" si="11"/>
        <v>0.73724999999999996</v>
      </c>
      <c r="R160" s="211">
        <v>4</v>
      </c>
      <c r="S160" s="211" t="s">
        <v>404</v>
      </c>
      <c r="T160" s="190">
        <v>10</v>
      </c>
      <c r="V160" s="190">
        <v>1</v>
      </c>
      <c r="W160" s="189" t="s">
        <v>360</v>
      </c>
      <c r="X160" s="38">
        <v>1</v>
      </c>
    </row>
    <row r="161" spans="2:24">
      <c r="B161" s="190">
        <v>157</v>
      </c>
      <c r="C161" s="190">
        <v>157</v>
      </c>
      <c r="D161" s="190">
        <v>6</v>
      </c>
      <c r="E161" s="216">
        <v>44991</v>
      </c>
      <c r="F161" s="224" t="s">
        <v>100</v>
      </c>
      <c r="G161" s="224" t="s">
        <v>79</v>
      </c>
      <c r="H161" s="224" t="s">
        <v>89</v>
      </c>
      <c r="I161" s="228" t="s">
        <v>101</v>
      </c>
      <c r="J161" s="188" t="s">
        <v>100</v>
      </c>
      <c r="K161" s="188" t="s">
        <v>401</v>
      </c>
      <c r="L161" s="15" t="s">
        <v>353</v>
      </c>
      <c r="M161" s="225" t="s">
        <v>19</v>
      </c>
      <c r="N161" s="188" t="s">
        <v>403</v>
      </c>
      <c r="O161" s="213">
        <v>36.99</v>
      </c>
      <c r="P161" s="212">
        <f t="shared" si="10"/>
        <v>6.165</v>
      </c>
      <c r="Q161" s="212">
        <f t="shared" si="11"/>
        <v>0.61650000000000005</v>
      </c>
      <c r="R161" s="211">
        <v>6</v>
      </c>
      <c r="S161" s="211" t="s">
        <v>377</v>
      </c>
      <c r="T161" s="190">
        <v>10</v>
      </c>
      <c r="V161" s="190">
        <v>1</v>
      </c>
      <c r="W161" s="189" t="s">
        <v>360</v>
      </c>
      <c r="X161" s="38">
        <v>1</v>
      </c>
    </row>
    <row r="162" spans="2:24">
      <c r="B162" s="190">
        <v>158</v>
      </c>
      <c r="C162" s="190">
        <v>158</v>
      </c>
      <c r="D162" s="190">
        <v>6</v>
      </c>
      <c r="E162" s="216">
        <v>44991</v>
      </c>
      <c r="F162" s="224" t="s">
        <v>100</v>
      </c>
      <c r="G162" s="224" t="s">
        <v>79</v>
      </c>
      <c r="H162" s="224" t="s">
        <v>89</v>
      </c>
      <c r="I162" s="228" t="s">
        <v>101</v>
      </c>
      <c r="J162" s="188" t="s">
        <v>100</v>
      </c>
      <c r="K162" s="188" t="s">
        <v>401</v>
      </c>
      <c r="L162" s="15" t="s">
        <v>353</v>
      </c>
      <c r="M162" s="225" t="s">
        <v>19</v>
      </c>
      <c r="N162" s="188" t="s">
        <v>403</v>
      </c>
      <c r="O162" s="213">
        <v>14.99</v>
      </c>
      <c r="P162" s="212">
        <f t="shared" si="10"/>
        <v>7.4950000000000001</v>
      </c>
      <c r="Q162" s="212">
        <f t="shared" si="11"/>
        <v>0.74950000000000006</v>
      </c>
      <c r="R162" s="211">
        <v>2</v>
      </c>
      <c r="S162" s="211" t="s">
        <v>355</v>
      </c>
      <c r="T162" s="190">
        <v>10</v>
      </c>
      <c r="V162" s="190">
        <v>1</v>
      </c>
      <c r="W162" s="189" t="s">
        <v>360</v>
      </c>
      <c r="X162" s="38">
        <v>1</v>
      </c>
    </row>
    <row r="163" spans="2:24">
      <c r="B163" s="190">
        <v>159</v>
      </c>
      <c r="C163" s="190">
        <v>159</v>
      </c>
      <c r="D163" s="190">
        <v>13</v>
      </c>
      <c r="E163" s="216">
        <v>44991</v>
      </c>
      <c r="F163" s="224" t="s">
        <v>116</v>
      </c>
      <c r="G163" s="224" t="s">
        <v>79</v>
      </c>
      <c r="H163" s="224" t="s">
        <v>89</v>
      </c>
      <c r="I163" s="228" t="s">
        <v>117</v>
      </c>
      <c r="J163" s="188" t="s">
        <v>374</v>
      </c>
      <c r="K163" s="208" t="s">
        <v>375</v>
      </c>
      <c r="L163" s="28" t="s">
        <v>353</v>
      </c>
      <c r="M163" s="195" t="s">
        <v>19</v>
      </c>
      <c r="N163" s="188" t="s">
        <v>376</v>
      </c>
      <c r="O163" s="213">
        <v>17.989999999999998</v>
      </c>
      <c r="P163" s="212">
        <f t="shared" si="10"/>
        <v>8.9949999999999992</v>
      </c>
      <c r="Q163" s="212">
        <f t="shared" si="11"/>
        <v>0.89949999999999997</v>
      </c>
      <c r="R163" s="211">
        <v>2</v>
      </c>
      <c r="S163" s="211" t="s">
        <v>355</v>
      </c>
      <c r="T163" s="211">
        <v>10</v>
      </c>
      <c r="U163" s="211"/>
      <c r="V163" s="211">
        <v>0</v>
      </c>
      <c r="W163" s="189" t="s">
        <v>360</v>
      </c>
      <c r="X163" s="38">
        <v>1</v>
      </c>
    </row>
    <row r="164" spans="2:24">
      <c r="B164" s="190">
        <v>160</v>
      </c>
      <c r="C164" s="190">
        <v>160</v>
      </c>
      <c r="D164" s="190">
        <v>13</v>
      </c>
      <c r="E164" s="216">
        <v>44972</v>
      </c>
      <c r="F164" s="224" t="s">
        <v>116</v>
      </c>
      <c r="G164" s="224" t="s">
        <v>79</v>
      </c>
      <c r="H164" s="224" t="s">
        <v>89</v>
      </c>
      <c r="I164" s="228" t="s">
        <v>117</v>
      </c>
      <c r="J164" s="208" t="s">
        <v>414</v>
      </c>
      <c r="K164" s="208" t="s">
        <v>694</v>
      </c>
      <c r="L164" s="28" t="s">
        <v>353</v>
      </c>
      <c r="M164" s="225" t="s">
        <v>19</v>
      </c>
      <c r="N164" s="208" t="s">
        <v>416</v>
      </c>
      <c r="O164" s="213">
        <v>12.99</v>
      </c>
      <c r="P164" s="212">
        <f t="shared" si="10"/>
        <v>6.4950000000000001</v>
      </c>
      <c r="Q164" s="212">
        <f t="shared" si="11"/>
        <v>0.64949999999999997</v>
      </c>
      <c r="R164" s="211">
        <v>2</v>
      </c>
      <c r="S164" s="211" t="s">
        <v>355</v>
      </c>
      <c r="T164" s="211">
        <v>10</v>
      </c>
      <c r="U164" s="211"/>
      <c r="V164" s="211">
        <v>0</v>
      </c>
      <c r="W164" s="189" t="s">
        <v>360</v>
      </c>
      <c r="X164" s="38">
        <v>1</v>
      </c>
    </row>
    <row r="165" spans="2:24">
      <c r="B165" s="190">
        <v>161</v>
      </c>
      <c r="C165" s="190">
        <v>161</v>
      </c>
      <c r="D165" s="190">
        <v>13</v>
      </c>
      <c r="E165" s="216">
        <v>44972</v>
      </c>
      <c r="F165" s="224" t="s">
        <v>116</v>
      </c>
      <c r="G165" s="224" t="s">
        <v>79</v>
      </c>
      <c r="H165" s="224" t="s">
        <v>89</v>
      </c>
      <c r="I165" s="228" t="s">
        <v>117</v>
      </c>
      <c r="J165" s="208" t="s">
        <v>414</v>
      </c>
      <c r="K165" s="208" t="s">
        <v>694</v>
      </c>
      <c r="L165" s="28" t="s">
        <v>353</v>
      </c>
      <c r="M165" s="225" t="s">
        <v>19</v>
      </c>
      <c r="N165" s="208" t="s">
        <v>416</v>
      </c>
      <c r="O165" s="213">
        <v>6.99</v>
      </c>
      <c r="P165" s="212">
        <f t="shared" si="10"/>
        <v>6.99</v>
      </c>
      <c r="Q165" s="212">
        <f t="shared" si="11"/>
        <v>0.69900000000000007</v>
      </c>
      <c r="R165" s="211">
        <v>1</v>
      </c>
      <c r="S165" s="211" t="s">
        <v>477</v>
      </c>
      <c r="T165" s="211">
        <v>10</v>
      </c>
      <c r="U165" s="211"/>
      <c r="V165" s="211">
        <v>0</v>
      </c>
      <c r="W165" s="189" t="s">
        <v>360</v>
      </c>
      <c r="X165" s="38">
        <v>1</v>
      </c>
    </row>
    <row r="166" spans="2:24">
      <c r="B166" s="190">
        <v>162</v>
      </c>
      <c r="C166" s="190">
        <v>162</v>
      </c>
      <c r="D166" s="190">
        <v>21</v>
      </c>
      <c r="E166" s="216">
        <v>44994</v>
      </c>
      <c r="F166" s="224" t="s">
        <v>133</v>
      </c>
      <c r="G166" s="224" t="s">
        <v>79</v>
      </c>
      <c r="H166" s="224" t="s">
        <v>98</v>
      </c>
      <c r="I166" s="228" t="s">
        <v>134</v>
      </c>
      <c r="J166" s="188" t="s">
        <v>133</v>
      </c>
      <c r="K166" s="188" t="s">
        <v>1159</v>
      </c>
      <c r="L166" s="15" t="s">
        <v>537</v>
      </c>
      <c r="M166" s="195" t="s">
        <v>19</v>
      </c>
      <c r="N166" s="188" t="s">
        <v>1163</v>
      </c>
      <c r="O166" s="213">
        <v>9.9499999999999993</v>
      </c>
      <c r="P166" s="212">
        <f t="shared" si="10"/>
        <v>4.9749999999999996</v>
      </c>
      <c r="Q166" s="212">
        <f t="shared" si="11"/>
        <v>0.4145833333333333</v>
      </c>
      <c r="R166" s="211">
        <v>2</v>
      </c>
      <c r="S166" s="194" t="s">
        <v>355</v>
      </c>
      <c r="T166" s="190">
        <v>12</v>
      </c>
      <c r="V166" s="190">
        <v>0</v>
      </c>
      <c r="W166" s="189" t="s">
        <v>360</v>
      </c>
      <c r="X166" s="38">
        <v>0</v>
      </c>
    </row>
    <row r="167" spans="2:24">
      <c r="B167" s="190">
        <v>163</v>
      </c>
      <c r="C167" s="190">
        <v>163</v>
      </c>
      <c r="D167" s="190">
        <v>21</v>
      </c>
      <c r="E167" s="216">
        <v>44994</v>
      </c>
      <c r="F167" s="224" t="s">
        <v>133</v>
      </c>
      <c r="G167" s="224" t="s">
        <v>79</v>
      </c>
      <c r="H167" s="224" t="s">
        <v>98</v>
      </c>
      <c r="I167" s="228" t="s">
        <v>134</v>
      </c>
      <c r="J167" s="188" t="s">
        <v>133</v>
      </c>
      <c r="K167" s="188" t="s">
        <v>1159</v>
      </c>
      <c r="L167" s="15" t="s">
        <v>537</v>
      </c>
      <c r="M167" s="195" t="s">
        <v>19</v>
      </c>
      <c r="N167" s="188" t="s">
        <v>1163</v>
      </c>
      <c r="O167" s="213">
        <v>9.4499999999999993</v>
      </c>
      <c r="P167" s="212">
        <f t="shared" si="10"/>
        <v>1.575</v>
      </c>
      <c r="Q167" s="212">
        <f t="shared" si="11"/>
        <v>0.13125000000000001</v>
      </c>
      <c r="R167" s="211">
        <v>6</v>
      </c>
      <c r="S167" s="194" t="s">
        <v>377</v>
      </c>
      <c r="T167" s="190">
        <v>12</v>
      </c>
      <c r="V167" s="190">
        <v>0</v>
      </c>
      <c r="W167" s="189" t="s">
        <v>360</v>
      </c>
      <c r="X167" s="38">
        <v>0</v>
      </c>
    </row>
    <row r="168" spans="2:24">
      <c r="B168" s="190">
        <v>164</v>
      </c>
      <c r="C168" s="190">
        <v>164</v>
      </c>
      <c r="D168" s="190">
        <v>21</v>
      </c>
      <c r="E168" s="216">
        <v>44994</v>
      </c>
      <c r="F168" s="224" t="s">
        <v>133</v>
      </c>
      <c r="G168" s="224" t="s">
        <v>79</v>
      </c>
      <c r="H168" s="224" t="s">
        <v>98</v>
      </c>
      <c r="I168" s="228" t="s">
        <v>134</v>
      </c>
      <c r="J168" s="188" t="s">
        <v>133</v>
      </c>
      <c r="K168" s="188" t="s">
        <v>1159</v>
      </c>
      <c r="L168" s="15" t="s">
        <v>537</v>
      </c>
      <c r="M168" s="195" t="s">
        <v>19</v>
      </c>
      <c r="N168" s="188" t="s">
        <v>1163</v>
      </c>
      <c r="O168" s="213">
        <v>7.45</v>
      </c>
      <c r="P168" s="212">
        <f t="shared" si="10"/>
        <v>0.62083333333333335</v>
      </c>
      <c r="Q168" s="212">
        <f t="shared" si="11"/>
        <v>5.1736111111111115E-2</v>
      </c>
      <c r="R168" s="211">
        <v>12</v>
      </c>
      <c r="S168" s="194" t="s">
        <v>2251</v>
      </c>
      <c r="T168" s="190">
        <v>12</v>
      </c>
      <c r="V168" s="190">
        <v>0</v>
      </c>
      <c r="W168" s="189" t="s">
        <v>360</v>
      </c>
      <c r="X168" s="38">
        <v>0</v>
      </c>
    </row>
    <row r="169" spans="2:24">
      <c r="B169" s="190">
        <v>165</v>
      </c>
      <c r="C169" s="190">
        <v>165</v>
      </c>
      <c r="D169" s="190">
        <v>29</v>
      </c>
      <c r="E169" s="216">
        <v>45001</v>
      </c>
      <c r="F169" s="224" t="s">
        <v>152</v>
      </c>
      <c r="G169" s="224" t="s">
        <v>79</v>
      </c>
      <c r="H169" s="224" t="s">
        <v>89</v>
      </c>
      <c r="I169" s="228" t="s">
        <v>153</v>
      </c>
      <c r="J169" s="188" t="s">
        <v>152</v>
      </c>
      <c r="K169" s="188" t="s">
        <v>424</v>
      </c>
      <c r="L169" s="15" t="s">
        <v>353</v>
      </c>
      <c r="M169" s="195" t="s">
        <v>19</v>
      </c>
      <c r="N169" s="188" t="s">
        <v>425</v>
      </c>
      <c r="O169" s="213">
        <v>9.99</v>
      </c>
      <c r="P169" s="212">
        <f t="shared" si="10"/>
        <v>9.99</v>
      </c>
      <c r="Q169" s="212">
        <f t="shared" si="11"/>
        <v>0.999</v>
      </c>
      <c r="R169" s="211">
        <v>1</v>
      </c>
      <c r="S169" s="194" t="s">
        <v>477</v>
      </c>
      <c r="T169" s="190">
        <v>10</v>
      </c>
      <c r="V169" s="190">
        <v>0</v>
      </c>
      <c r="W169" s="189" t="s">
        <v>360</v>
      </c>
      <c r="X169" s="38">
        <v>1</v>
      </c>
    </row>
    <row r="170" spans="2:24">
      <c r="B170" s="190">
        <v>166</v>
      </c>
      <c r="C170" s="190">
        <v>166</v>
      </c>
      <c r="D170" s="190">
        <v>2</v>
      </c>
      <c r="E170" s="216">
        <v>44972</v>
      </c>
      <c r="F170" s="224" t="s">
        <v>85</v>
      </c>
      <c r="G170" s="224" t="s">
        <v>79</v>
      </c>
      <c r="H170" s="224" t="s">
        <v>89</v>
      </c>
      <c r="I170" s="228" t="s">
        <v>86</v>
      </c>
      <c r="J170" s="188" t="s">
        <v>374</v>
      </c>
      <c r="K170" s="208" t="s">
        <v>375</v>
      </c>
      <c r="L170" s="28" t="s">
        <v>353</v>
      </c>
      <c r="M170" s="195" t="s">
        <v>19</v>
      </c>
      <c r="N170" s="188" t="s">
        <v>376</v>
      </c>
      <c r="O170" s="213">
        <v>8.8800000000000008</v>
      </c>
      <c r="P170" s="212">
        <f t="shared" si="10"/>
        <v>4.4400000000000004</v>
      </c>
      <c r="Q170" s="212">
        <f t="shared" si="11"/>
        <v>0.44400000000000006</v>
      </c>
      <c r="R170" s="211">
        <v>2</v>
      </c>
      <c r="S170" s="211" t="s">
        <v>355</v>
      </c>
      <c r="T170" s="211">
        <v>10</v>
      </c>
      <c r="U170" s="211"/>
      <c r="V170" s="211">
        <v>1</v>
      </c>
      <c r="W170" s="189" t="s">
        <v>360</v>
      </c>
      <c r="X170" s="38">
        <v>1</v>
      </c>
    </row>
    <row r="171" spans="2:24">
      <c r="B171" s="190">
        <v>167</v>
      </c>
      <c r="C171" s="190">
        <v>167</v>
      </c>
      <c r="D171" s="190">
        <v>2</v>
      </c>
      <c r="E171" s="216">
        <v>44972</v>
      </c>
      <c r="F171" s="224" t="s">
        <v>85</v>
      </c>
      <c r="G171" s="224" t="s">
        <v>79</v>
      </c>
      <c r="H171" s="224" t="s">
        <v>89</v>
      </c>
      <c r="I171" s="228" t="s">
        <v>86</v>
      </c>
      <c r="J171" s="188" t="s">
        <v>374</v>
      </c>
      <c r="K171" s="208" t="s">
        <v>375</v>
      </c>
      <c r="L171" s="28" t="s">
        <v>353</v>
      </c>
      <c r="M171" s="195" t="s">
        <v>19</v>
      </c>
      <c r="N171" s="188" t="s">
        <v>376</v>
      </c>
      <c r="O171" s="213">
        <v>59.95</v>
      </c>
      <c r="P171" s="212">
        <f t="shared" si="10"/>
        <v>4.9958333333333336</v>
      </c>
      <c r="Q171" s="212">
        <f t="shared" si="11"/>
        <v>0.49958333333333338</v>
      </c>
      <c r="R171" s="211">
        <v>12</v>
      </c>
      <c r="S171" s="211" t="s">
        <v>2251</v>
      </c>
      <c r="T171" s="211">
        <v>10</v>
      </c>
      <c r="U171" s="211"/>
      <c r="V171" s="211">
        <v>1</v>
      </c>
      <c r="W171" s="189" t="s">
        <v>360</v>
      </c>
      <c r="X171" s="38">
        <v>0</v>
      </c>
    </row>
    <row r="172" spans="2:24">
      <c r="B172" s="190">
        <v>168</v>
      </c>
      <c r="C172" s="190">
        <v>168</v>
      </c>
      <c r="D172" s="190">
        <v>2</v>
      </c>
      <c r="E172" s="216">
        <v>44991</v>
      </c>
      <c r="F172" s="224" t="s">
        <v>85</v>
      </c>
      <c r="G172" s="224" t="s">
        <v>79</v>
      </c>
      <c r="H172" s="224" t="s">
        <v>89</v>
      </c>
      <c r="I172" s="228" t="s">
        <v>86</v>
      </c>
      <c r="J172" s="188" t="s">
        <v>374</v>
      </c>
      <c r="K172" s="208" t="s">
        <v>375</v>
      </c>
      <c r="L172" s="28" t="s">
        <v>353</v>
      </c>
      <c r="M172" s="195" t="s">
        <v>19</v>
      </c>
      <c r="N172" s="188" t="s">
        <v>376</v>
      </c>
      <c r="O172" s="213">
        <v>8.8800000000000008</v>
      </c>
      <c r="P172" s="212">
        <f t="shared" si="10"/>
        <v>4.4400000000000004</v>
      </c>
      <c r="Q172" s="212">
        <f t="shared" si="11"/>
        <v>0.44400000000000006</v>
      </c>
      <c r="R172" s="211">
        <v>2</v>
      </c>
      <c r="S172" s="211" t="s">
        <v>355</v>
      </c>
      <c r="T172" s="211">
        <v>10</v>
      </c>
      <c r="U172" s="211"/>
      <c r="V172" s="211">
        <v>1</v>
      </c>
      <c r="W172" s="189" t="s">
        <v>360</v>
      </c>
      <c r="X172" s="38">
        <v>1</v>
      </c>
    </row>
    <row r="173" spans="2:24">
      <c r="B173" s="190">
        <v>169</v>
      </c>
      <c r="C173" s="190">
        <v>169</v>
      </c>
      <c r="D173" s="190">
        <v>2</v>
      </c>
      <c r="E173" s="216">
        <v>44991</v>
      </c>
      <c r="F173" s="224" t="s">
        <v>85</v>
      </c>
      <c r="G173" s="224" t="s">
        <v>79</v>
      </c>
      <c r="H173" s="224" t="s">
        <v>89</v>
      </c>
      <c r="I173" s="228" t="s">
        <v>86</v>
      </c>
      <c r="J173" s="188" t="s">
        <v>374</v>
      </c>
      <c r="K173" s="208" t="s">
        <v>375</v>
      </c>
      <c r="L173" s="28" t="s">
        <v>353</v>
      </c>
      <c r="M173" s="195" t="s">
        <v>19</v>
      </c>
      <c r="N173" s="188" t="s">
        <v>376</v>
      </c>
      <c r="O173" s="213">
        <v>9.7899999999999991</v>
      </c>
      <c r="P173" s="212">
        <f t="shared" si="10"/>
        <v>9.7899999999999991</v>
      </c>
      <c r="Q173" s="212">
        <f t="shared" si="11"/>
        <v>0.97899999999999987</v>
      </c>
      <c r="R173" s="211">
        <v>1</v>
      </c>
      <c r="S173" s="211" t="s">
        <v>477</v>
      </c>
      <c r="T173" s="211">
        <v>10</v>
      </c>
      <c r="U173" s="211"/>
      <c r="V173" s="211">
        <v>0</v>
      </c>
      <c r="W173" s="189" t="s">
        <v>360</v>
      </c>
      <c r="X173" s="38">
        <v>1</v>
      </c>
    </row>
    <row r="174" spans="2:24">
      <c r="B174" s="190">
        <v>170</v>
      </c>
      <c r="C174" s="190">
        <v>170</v>
      </c>
      <c r="D174" s="190">
        <v>2</v>
      </c>
      <c r="E174" s="216">
        <v>44991</v>
      </c>
      <c r="F174" s="224" t="s">
        <v>85</v>
      </c>
      <c r="G174" s="224" t="s">
        <v>79</v>
      </c>
      <c r="H174" s="224" t="s">
        <v>89</v>
      </c>
      <c r="I174" s="228" t="s">
        <v>86</v>
      </c>
      <c r="J174" s="188" t="s">
        <v>374</v>
      </c>
      <c r="K174" s="208" t="s">
        <v>375</v>
      </c>
      <c r="L174" s="28" t="s">
        <v>353</v>
      </c>
      <c r="M174" s="195" t="s">
        <v>19</v>
      </c>
      <c r="N174" s="188" t="s">
        <v>376</v>
      </c>
      <c r="O174" s="213">
        <v>16.96</v>
      </c>
      <c r="P174" s="212">
        <f t="shared" si="10"/>
        <v>8.48</v>
      </c>
      <c r="Q174" s="212">
        <f t="shared" si="11"/>
        <v>0.84800000000000009</v>
      </c>
      <c r="R174" s="211">
        <v>2</v>
      </c>
      <c r="S174" s="211" t="s">
        <v>355</v>
      </c>
      <c r="T174" s="211">
        <v>10</v>
      </c>
      <c r="U174" s="211"/>
      <c r="V174" s="211">
        <v>0</v>
      </c>
      <c r="W174" s="189" t="s">
        <v>360</v>
      </c>
      <c r="X174" s="38">
        <v>1</v>
      </c>
    </row>
    <row r="175" spans="2:24">
      <c r="B175" s="190">
        <v>171</v>
      </c>
      <c r="C175" s="190">
        <v>171</v>
      </c>
      <c r="D175" s="190">
        <v>2</v>
      </c>
      <c r="E175" s="216">
        <v>44991</v>
      </c>
      <c r="F175" s="224" t="s">
        <v>85</v>
      </c>
      <c r="G175" s="224" t="s">
        <v>79</v>
      </c>
      <c r="H175" s="224" t="s">
        <v>89</v>
      </c>
      <c r="I175" s="228" t="s">
        <v>86</v>
      </c>
      <c r="J175" s="188" t="s">
        <v>374</v>
      </c>
      <c r="K175" s="208" t="s">
        <v>375</v>
      </c>
      <c r="L175" s="28" t="s">
        <v>353</v>
      </c>
      <c r="M175" s="195" t="s">
        <v>19</v>
      </c>
      <c r="N175" s="188" t="s">
        <v>376</v>
      </c>
      <c r="O175" s="213">
        <v>28.73</v>
      </c>
      <c r="P175" s="212">
        <f t="shared" si="10"/>
        <v>7.1825000000000001</v>
      </c>
      <c r="Q175" s="212">
        <f t="shared" si="11"/>
        <v>0.71825000000000006</v>
      </c>
      <c r="R175" s="211">
        <v>4</v>
      </c>
      <c r="S175" s="211" t="s">
        <v>404</v>
      </c>
      <c r="T175" s="211">
        <v>10</v>
      </c>
      <c r="U175" s="211"/>
      <c r="V175" s="211">
        <v>0</v>
      </c>
      <c r="W175" s="189" t="s">
        <v>360</v>
      </c>
      <c r="X175" s="38">
        <v>1</v>
      </c>
    </row>
    <row r="176" spans="2:24">
      <c r="B176" s="190">
        <v>172</v>
      </c>
      <c r="C176" s="190">
        <v>172</v>
      </c>
      <c r="D176" s="190">
        <v>2</v>
      </c>
      <c r="E176" s="216">
        <v>44991</v>
      </c>
      <c r="F176" s="224" t="s">
        <v>85</v>
      </c>
      <c r="G176" s="224" t="s">
        <v>79</v>
      </c>
      <c r="H176" s="224" t="s">
        <v>89</v>
      </c>
      <c r="I176" s="228" t="s">
        <v>86</v>
      </c>
      <c r="J176" s="188" t="s">
        <v>374</v>
      </c>
      <c r="K176" s="208" t="s">
        <v>375</v>
      </c>
      <c r="L176" s="28" t="s">
        <v>353</v>
      </c>
      <c r="M176" s="195" t="s">
        <v>19</v>
      </c>
      <c r="N176" s="188" t="s">
        <v>376</v>
      </c>
      <c r="O176" s="213">
        <v>24.99</v>
      </c>
      <c r="P176" s="212">
        <f t="shared" si="10"/>
        <v>8.33</v>
      </c>
      <c r="Q176" s="212">
        <f t="shared" si="11"/>
        <v>0.83299999999999996</v>
      </c>
      <c r="R176" s="211">
        <v>3</v>
      </c>
      <c r="S176" s="211" t="s">
        <v>373</v>
      </c>
      <c r="T176" s="211">
        <v>10</v>
      </c>
      <c r="U176" s="211"/>
      <c r="V176" s="211">
        <v>0</v>
      </c>
      <c r="W176" s="189" t="s">
        <v>360</v>
      </c>
      <c r="X176" s="38">
        <v>1</v>
      </c>
    </row>
    <row r="177" spans="2:24">
      <c r="B177" s="190">
        <v>173</v>
      </c>
      <c r="C177" s="190">
        <v>173</v>
      </c>
      <c r="D177" s="190">
        <v>2</v>
      </c>
      <c r="E177" s="216">
        <v>44991</v>
      </c>
      <c r="F177" s="224" t="s">
        <v>85</v>
      </c>
      <c r="G177" s="224" t="s">
        <v>79</v>
      </c>
      <c r="H177" s="224" t="s">
        <v>89</v>
      </c>
      <c r="I177" s="228" t="s">
        <v>86</v>
      </c>
      <c r="J177" s="188" t="s">
        <v>374</v>
      </c>
      <c r="K177" s="208" t="s">
        <v>375</v>
      </c>
      <c r="L177" s="28" t="s">
        <v>353</v>
      </c>
      <c r="M177" s="195" t="s">
        <v>19</v>
      </c>
      <c r="N177" s="188" t="s">
        <v>376</v>
      </c>
      <c r="O177" s="213">
        <v>35.99</v>
      </c>
      <c r="P177" s="212">
        <f t="shared" si="10"/>
        <v>5.998333333333334</v>
      </c>
      <c r="Q177" s="212">
        <f t="shared" si="11"/>
        <v>0.59983333333333344</v>
      </c>
      <c r="R177" s="211">
        <v>6</v>
      </c>
      <c r="S177" s="211" t="s">
        <v>377</v>
      </c>
      <c r="T177" s="211">
        <v>10</v>
      </c>
      <c r="U177" s="211"/>
      <c r="V177" s="211">
        <v>1</v>
      </c>
      <c r="W177" s="189" t="s">
        <v>360</v>
      </c>
      <c r="X177" s="38">
        <v>0</v>
      </c>
    </row>
    <row r="178" spans="2:24">
      <c r="B178" s="190">
        <v>174</v>
      </c>
      <c r="C178" s="190">
        <v>174</v>
      </c>
      <c r="D178" s="190">
        <v>2</v>
      </c>
      <c r="E178" s="216">
        <v>44991</v>
      </c>
      <c r="F178" s="224" t="s">
        <v>85</v>
      </c>
      <c r="G178" s="224" t="s">
        <v>79</v>
      </c>
      <c r="H178" s="224" t="s">
        <v>89</v>
      </c>
      <c r="I178" s="228" t="s">
        <v>86</v>
      </c>
      <c r="J178" s="188" t="s">
        <v>374</v>
      </c>
      <c r="K178" s="208" t="s">
        <v>375</v>
      </c>
      <c r="L178" s="28" t="s">
        <v>353</v>
      </c>
      <c r="M178" s="195" t="s">
        <v>19</v>
      </c>
      <c r="N178" s="188" t="s">
        <v>376</v>
      </c>
      <c r="O178" s="213">
        <v>60.74</v>
      </c>
      <c r="P178" s="212">
        <f t="shared" si="10"/>
        <v>5.0616666666666665</v>
      </c>
      <c r="Q178" s="212">
        <f t="shared" si="11"/>
        <v>0.72309523809523812</v>
      </c>
      <c r="R178" s="211">
        <v>12</v>
      </c>
      <c r="S178" s="211" t="s">
        <v>2251</v>
      </c>
      <c r="T178" s="211">
        <v>7</v>
      </c>
      <c r="U178" s="211"/>
      <c r="V178" s="211">
        <v>0</v>
      </c>
      <c r="W178" s="189" t="s">
        <v>360</v>
      </c>
      <c r="X178" s="38">
        <v>1</v>
      </c>
    </row>
    <row r="179" spans="2:24">
      <c r="B179" s="190">
        <v>175</v>
      </c>
      <c r="C179" s="190">
        <v>175</v>
      </c>
      <c r="D179" s="190">
        <v>2</v>
      </c>
      <c r="E179" s="216">
        <v>45023</v>
      </c>
      <c r="F179" s="215" t="s">
        <v>85</v>
      </c>
      <c r="G179" s="224" t="s">
        <v>79</v>
      </c>
      <c r="H179" s="215" t="s">
        <v>89</v>
      </c>
      <c r="I179" s="307" t="s">
        <v>86</v>
      </c>
      <c r="J179" s="188" t="s">
        <v>374</v>
      </c>
      <c r="K179" s="188" t="s">
        <v>406</v>
      </c>
      <c r="L179" s="28" t="s">
        <v>353</v>
      </c>
      <c r="M179" s="195" t="s">
        <v>19</v>
      </c>
      <c r="N179" s="188" t="s">
        <v>376</v>
      </c>
      <c r="O179" s="213">
        <v>46.99</v>
      </c>
      <c r="P179" s="212">
        <f t="shared" si="10"/>
        <v>46.99</v>
      </c>
      <c r="Q179" s="212">
        <f t="shared" si="11"/>
        <v>4.6989999999999998</v>
      </c>
      <c r="R179" s="211">
        <v>1</v>
      </c>
      <c r="S179" s="194" t="str">
        <f>IF(R179=1,"Single canister",CONCATENATE(R179,"-Pack"))</f>
        <v>Single canister</v>
      </c>
      <c r="T179" s="190">
        <v>10</v>
      </c>
      <c r="V179" s="190">
        <v>1</v>
      </c>
      <c r="W179" s="189"/>
      <c r="X179" s="38">
        <v>0</v>
      </c>
    </row>
    <row r="180" spans="2:24">
      <c r="B180" s="190">
        <v>176</v>
      </c>
      <c r="C180" s="190">
        <v>176</v>
      </c>
      <c r="D180" s="190">
        <v>2</v>
      </c>
      <c r="E180" s="216">
        <v>44991</v>
      </c>
      <c r="F180" s="224" t="s">
        <v>85</v>
      </c>
      <c r="G180" s="224" t="s">
        <v>79</v>
      </c>
      <c r="H180" s="224" t="s">
        <v>89</v>
      </c>
      <c r="I180" s="228" t="s">
        <v>86</v>
      </c>
      <c r="J180" s="208" t="s">
        <v>615</v>
      </c>
      <c r="K180" s="208" t="s">
        <v>616</v>
      </c>
      <c r="L180" s="28" t="s">
        <v>353</v>
      </c>
      <c r="M180" s="225" t="s">
        <v>528</v>
      </c>
      <c r="N180" s="208" t="s">
        <v>529</v>
      </c>
      <c r="O180" s="213">
        <v>16.16</v>
      </c>
      <c r="P180" s="212">
        <f t="shared" si="10"/>
        <v>8.08</v>
      </c>
      <c r="Q180" s="212">
        <f t="shared" si="11"/>
        <v>0.80800000000000005</v>
      </c>
      <c r="R180" s="211">
        <v>2</v>
      </c>
      <c r="S180" s="211" t="s">
        <v>355</v>
      </c>
      <c r="T180" s="211">
        <v>10</v>
      </c>
      <c r="U180" s="211"/>
      <c r="V180" s="211">
        <v>1</v>
      </c>
      <c r="W180" s="189" t="s">
        <v>360</v>
      </c>
      <c r="X180" s="38">
        <v>1</v>
      </c>
    </row>
    <row r="181" spans="2:24">
      <c r="B181" s="190">
        <v>177</v>
      </c>
      <c r="C181" s="190">
        <v>177</v>
      </c>
      <c r="D181" s="190">
        <v>2</v>
      </c>
      <c r="E181" s="216">
        <v>44991</v>
      </c>
      <c r="F181" s="224" t="s">
        <v>85</v>
      </c>
      <c r="G181" s="224" t="s">
        <v>79</v>
      </c>
      <c r="H181" s="224" t="s">
        <v>89</v>
      </c>
      <c r="I181" s="228" t="s">
        <v>86</v>
      </c>
      <c r="J181" s="188" t="s">
        <v>442</v>
      </c>
      <c r="K181" s="188" t="s">
        <v>473</v>
      </c>
      <c r="L181" s="15" t="s">
        <v>353</v>
      </c>
      <c r="M181" s="195" t="s">
        <v>19</v>
      </c>
      <c r="N181" s="188" t="s">
        <v>444</v>
      </c>
      <c r="O181" s="213">
        <v>108</v>
      </c>
      <c r="P181" s="212">
        <f t="shared" si="10"/>
        <v>9</v>
      </c>
      <c r="Q181" s="212">
        <f t="shared" si="11"/>
        <v>0.9</v>
      </c>
      <c r="R181" s="211">
        <v>12</v>
      </c>
      <c r="S181" s="211" t="s">
        <v>2251</v>
      </c>
      <c r="T181" s="211">
        <v>10</v>
      </c>
      <c r="U181" s="211"/>
      <c r="V181" s="211">
        <v>1</v>
      </c>
      <c r="W181" s="189" t="s">
        <v>360</v>
      </c>
      <c r="X181" s="38">
        <v>1</v>
      </c>
    </row>
    <row r="182" spans="2:24">
      <c r="B182" s="190">
        <v>178</v>
      </c>
      <c r="C182" s="190">
        <v>178</v>
      </c>
      <c r="D182" s="190">
        <v>2</v>
      </c>
      <c r="E182" s="216">
        <v>44991</v>
      </c>
      <c r="F182" s="224" t="s">
        <v>85</v>
      </c>
      <c r="G182" s="224" t="s">
        <v>79</v>
      </c>
      <c r="H182" s="224" t="s">
        <v>89</v>
      </c>
      <c r="I182" s="228" t="s">
        <v>86</v>
      </c>
      <c r="J182" s="188" t="s">
        <v>442</v>
      </c>
      <c r="K182" s="188" t="s">
        <v>473</v>
      </c>
      <c r="L182" s="15" t="s">
        <v>353</v>
      </c>
      <c r="M182" s="195" t="s">
        <v>19</v>
      </c>
      <c r="N182" s="188" t="s">
        <v>444</v>
      </c>
      <c r="O182" s="213">
        <v>29.99</v>
      </c>
      <c r="P182" s="212">
        <f t="shared" si="10"/>
        <v>9.9966666666666661</v>
      </c>
      <c r="Q182" s="212">
        <f t="shared" si="11"/>
        <v>0.99966666666666659</v>
      </c>
      <c r="R182" s="211">
        <v>3</v>
      </c>
      <c r="S182" s="211" t="s">
        <v>373</v>
      </c>
      <c r="T182" s="211">
        <v>10</v>
      </c>
      <c r="U182" s="211"/>
      <c r="V182" s="211">
        <v>1</v>
      </c>
      <c r="W182" s="189" t="s">
        <v>360</v>
      </c>
      <c r="X182" s="38">
        <v>0</v>
      </c>
    </row>
    <row r="183" spans="2:24">
      <c r="B183" s="190">
        <v>179</v>
      </c>
      <c r="C183" s="190">
        <v>179</v>
      </c>
      <c r="D183" s="190">
        <v>2</v>
      </c>
      <c r="E183" s="216">
        <v>44972</v>
      </c>
      <c r="F183" s="224" t="s">
        <v>85</v>
      </c>
      <c r="G183" s="224" t="s">
        <v>79</v>
      </c>
      <c r="H183" s="224" t="s">
        <v>89</v>
      </c>
      <c r="I183" s="228" t="s">
        <v>86</v>
      </c>
      <c r="J183" s="208" t="s">
        <v>665</v>
      </c>
      <c r="K183" s="208" t="s">
        <v>666</v>
      </c>
      <c r="L183" s="28" t="s">
        <v>353</v>
      </c>
      <c r="M183" s="225" t="s">
        <v>19</v>
      </c>
      <c r="N183" s="208" t="s">
        <v>670</v>
      </c>
      <c r="O183" s="213">
        <v>11.89</v>
      </c>
      <c r="P183" s="212">
        <f t="shared" si="10"/>
        <v>11.89</v>
      </c>
      <c r="Q183" s="212">
        <f t="shared" si="11"/>
        <v>1.1890000000000001</v>
      </c>
      <c r="R183" s="211">
        <v>1</v>
      </c>
      <c r="S183" s="211" t="s">
        <v>477</v>
      </c>
      <c r="T183" s="211">
        <v>10</v>
      </c>
      <c r="U183" s="211"/>
      <c r="V183" s="211">
        <v>1</v>
      </c>
      <c r="W183" s="189" t="s">
        <v>360</v>
      </c>
      <c r="X183" s="38">
        <v>1</v>
      </c>
    </row>
    <row r="184" spans="2:24">
      <c r="B184" s="190">
        <v>180</v>
      </c>
      <c r="C184" s="190">
        <v>180</v>
      </c>
      <c r="D184" s="190">
        <v>2</v>
      </c>
      <c r="E184" s="216">
        <v>44991</v>
      </c>
      <c r="F184" s="224" t="s">
        <v>85</v>
      </c>
      <c r="G184" s="224" t="s">
        <v>79</v>
      </c>
      <c r="H184" s="224" t="s">
        <v>89</v>
      </c>
      <c r="I184" s="228" t="s">
        <v>86</v>
      </c>
      <c r="J184" s="208" t="s">
        <v>665</v>
      </c>
      <c r="K184" s="208" t="s">
        <v>666</v>
      </c>
      <c r="L184" s="28" t="s">
        <v>353</v>
      </c>
      <c r="M184" s="225" t="s">
        <v>19</v>
      </c>
      <c r="N184" s="208" t="s">
        <v>670</v>
      </c>
      <c r="O184" s="213">
        <v>13.99</v>
      </c>
      <c r="P184" s="212">
        <f t="shared" si="10"/>
        <v>13.99</v>
      </c>
      <c r="Q184" s="212">
        <f t="shared" si="11"/>
        <v>1.399</v>
      </c>
      <c r="R184" s="211">
        <v>1</v>
      </c>
      <c r="S184" s="211" t="s">
        <v>477</v>
      </c>
      <c r="T184" s="211">
        <v>10</v>
      </c>
      <c r="U184" s="211"/>
      <c r="V184" s="211">
        <v>1</v>
      </c>
      <c r="W184" s="189" t="s">
        <v>360</v>
      </c>
      <c r="X184" s="38">
        <v>1</v>
      </c>
    </row>
    <row r="185" spans="2:24">
      <c r="B185" s="190">
        <v>181</v>
      </c>
      <c r="C185" s="190">
        <v>181</v>
      </c>
      <c r="D185" s="190">
        <v>2</v>
      </c>
      <c r="E185" s="216">
        <v>44991</v>
      </c>
      <c r="F185" s="224" t="s">
        <v>85</v>
      </c>
      <c r="G185" s="224" t="s">
        <v>79</v>
      </c>
      <c r="H185" s="224" t="s">
        <v>89</v>
      </c>
      <c r="I185" s="228" t="s">
        <v>86</v>
      </c>
      <c r="J185" s="208" t="s">
        <v>665</v>
      </c>
      <c r="K185" s="208" t="s">
        <v>666</v>
      </c>
      <c r="L185" s="28" t="s">
        <v>353</v>
      </c>
      <c r="M185" s="225" t="s">
        <v>19</v>
      </c>
      <c r="N185" s="208" t="s">
        <v>670</v>
      </c>
      <c r="O185" s="213">
        <v>13.99</v>
      </c>
      <c r="P185" s="212">
        <f t="shared" si="10"/>
        <v>13.99</v>
      </c>
      <c r="Q185" s="212">
        <f t="shared" si="11"/>
        <v>3.9971428571428573</v>
      </c>
      <c r="R185" s="211">
        <v>1</v>
      </c>
      <c r="S185" s="211" t="s">
        <v>477</v>
      </c>
      <c r="T185" s="211">
        <v>3.5</v>
      </c>
      <c r="U185" s="211"/>
      <c r="V185" s="211">
        <v>1</v>
      </c>
      <c r="W185" s="189" t="s">
        <v>360</v>
      </c>
      <c r="X185" s="38">
        <v>0</v>
      </c>
    </row>
    <row r="186" spans="2:24">
      <c r="B186" s="190">
        <v>182</v>
      </c>
      <c r="C186" s="190">
        <v>182</v>
      </c>
      <c r="D186" s="190">
        <v>2</v>
      </c>
      <c r="E186" s="216">
        <v>44991</v>
      </c>
      <c r="F186" s="224" t="s">
        <v>85</v>
      </c>
      <c r="G186" s="224" t="s">
        <v>79</v>
      </c>
      <c r="H186" s="224" t="s">
        <v>89</v>
      </c>
      <c r="I186" s="228" t="s">
        <v>86</v>
      </c>
      <c r="J186" s="208" t="s">
        <v>665</v>
      </c>
      <c r="K186" s="208" t="s">
        <v>666</v>
      </c>
      <c r="L186" s="28" t="s">
        <v>353</v>
      </c>
      <c r="M186" s="225" t="s">
        <v>19</v>
      </c>
      <c r="N186" s="208" t="s">
        <v>670</v>
      </c>
      <c r="O186" s="213">
        <v>21.95</v>
      </c>
      <c r="P186" s="212">
        <f t="shared" si="10"/>
        <v>10.975</v>
      </c>
      <c r="Q186" s="212">
        <f t="shared" si="11"/>
        <v>1.0974999999999999</v>
      </c>
      <c r="R186" s="211">
        <v>2</v>
      </c>
      <c r="S186" s="211" t="s">
        <v>355</v>
      </c>
      <c r="T186" s="211">
        <v>10</v>
      </c>
      <c r="U186" s="211"/>
      <c r="V186" s="211">
        <v>0</v>
      </c>
      <c r="W186" s="189" t="s">
        <v>360</v>
      </c>
      <c r="X186" s="38">
        <v>1</v>
      </c>
    </row>
    <row r="187" spans="2:24">
      <c r="B187" s="190">
        <v>183</v>
      </c>
      <c r="C187" s="190">
        <v>183</v>
      </c>
      <c r="D187" s="190">
        <v>2</v>
      </c>
      <c r="E187" s="216">
        <v>44991</v>
      </c>
      <c r="F187" s="224" t="s">
        <v>85</v>
      </c>
      <c r="G187" s="224" t="s">
        <v>79</v>
      </c>
      <c r="H187" s="224" t="s">
        <v>89</v>
      </c>
      <c r="I187" s="228" t="s">
        <v>86</v>
      </c>
      <c r="J187" s="208" t="s">
        <v>665</v>
      </c>
      <c r="K187" s="208" t="s">
        <v>666</v>
      </c>
      <c r="L187" s="28" t="s">
        <v>353</v>
      </c>
      <c r="M187" s="225" t="s">
        <v>19</v>
      </c>
      <c r="N187" s="208" t="s">
        <v>670</v>
      </c>
      <c r="O187" s="213">
        <v>14.25</v>
      </c>
      <c r="P187" s="212">
        <f t="shared" si="10"/>
        <v>14.25</v>
      </c>
      <c r="Q187" s="212">
        <f t="shared" si="11"/>
        <v>1.425</v>
      </c>
      <c r="R187" s="211">
        <v>1</v>
      </c>
      <c r="S187" s="211" t="s">
        <v>477</v>
      </c>
      <c r="T187" s="211">
        <v>10</v>
      </c>
      <c r="U187" s="211"/>
      <c r="V187" s="211">
        <v>1</v>
      </c>
      <c r="W187" s="189" t="s">
        <v>360</v>
      </c>
      <c r="X187" s="38">
        <v>1</v>
      </c>
    </row>
    <row r="188" spans="2:24">
      <c r="B188" s="190">
        <v>184</v>
      </c>
      <c r="C188" s="190">
        <v>184</v>
      </c>
      <c r="D188" s="190">
        <v>2</v>
      </c>
      <c r="E188" s="216">
        <v>44972</v>
      </c>
      <c r="F188" s="224" t="s">
        <v>85</v>
      </c>
      <c r="G188" s="224" t="s">
        <v>79</v>
      </c>
      <c r="H188" s="224" t="s">
        <v>89</v>
      </c>
      <c r="I188" s="228" t="s">
        <v>86</v>
      </c>
      <c r="J188" s="208" t="s">
        <v>414</v>
      </c>
      <c r="K188" s="208" t="s">
        <v>694</v>
      </c>
      <c r="L188" s="28" t="s">
        <v>353</v>
      </c>
      <c r="M188" s="225" t="s">
        <v>19</v>
      </c>
      <c r="N188" s="208" t="s">
        <v>416</v>
      </c>
      <c r="O188" s="213">
        <v>18.149999999999999</v>
      </c>
      <c r="P188" s="212">
        <f t="shared" si="10"/>
        <v>9.0749999999999993</v>
      </c>
      <c r="Q188" s="212">
        <f t="shared" si="11"/>
        <v>0.90749999999999997</v>
      </c>
      <c r="R188" s="211">
        <v>2</v>
      </c>
      <c r="S188" s="211" t="s">
        <v>355</v>
      </c>
      <c r="T188" s="211">
        <v>10</v>
      </c>
      <c r="U188" s="211"/>
      <c r="V188" s="211">
        <v>1</v>
      </c>
      <c r="W188" s="189" t="s">
        <v>360</v>
      </c>
      <c r="X188" s="38">
        <v>1</v>
      </c>
    </row>
    <row r="189" spans="2:24">
      <c r="B189" s="190">
        <v>185</v>
      </c>
      <c r="C189" s="190">
        <v>185</v>
      </c>
      <c r="D189" s="190">
        <v>2</v>
      </c>
      <c r="E189" s="216">
        <v>44991</v>
      </c>
      <c r="F189" s="224" t="s">
        <v>85</v>
      </c>
      <c r="G189" s="224" t="s">
        <v>79</v>
      </c>
      <c r="H189" s="224" t="s">
        <v>89</v>
      </c>
      <c r="I189" s="228" t="s">
        <v>86</v>
      </c>
      <c r="J189" s="208" t="s">
        <v>414</v>
      </c>
      <c r="K189" s="208" t="s">
        <v>694</v>
      </c>
      <c r="L189" s="28" t="s">
        <v>353</v>
      </c>
      <c r="M189" s="225" t="s">
        <v>19</v>
      </c>
      <c r="N189" s="208" t="s">
        <v>416</v>
      </c>
      <c r="O189" s="213">
        <v>18.149999999999999</v>
      </c>
      <c r="P189" s="212">
        <f t="shared" ref="P189:P220" si="12">IFERROR(O189/R189,"-")</f>
        <v>9.0749999999999993</v>
      </c>
      <c r="Q189" s="212">
        <f t="shared" ref="Q189:Q220" si="13">IFERROR(P189/T189,"-")</f>
        <v>0.90749999999999997</v>
      </c>
      <c r="R189" s="211">
        <v>2</v>
      </c>
      <c r="S189" s="211" t="s">
        <v>355</v>
      </c>
      <c r="T189" s="211">
        <v>10</v>
      </c>
      <c r="U189" s="211"/>
      <c r="V189" s="211">
        <v>1</v>
      </c>
      <c r="W189" s="189" t="s">
        <v>360</v>
      </c>
      <c r="X189" s="38">
        <v>1</v>
      </c>
    </row>
    <row r="190" spans="2:24">
      <c r="B190" s="190">
        <v>186</v>
      </c>
      <c r="C190" s="190">
        <v>186</v>
      </c>
      <c r="D190" s="190">
        <v>2</v>
      </c>
      <c r="E190" s="216">
        <v>44991</v>
      </c>
      <c r="F190" s="224" t="s">
        <v>85</v>
      </c>
      <c r="G190" s="224" t="s">
        <v>79</v>
      </c>
      <c r="H190" s="224" t="s">
        <v>89</v>
      </c>
      <c r="I190" s="228" t="s">
        <v>86</v>
      </c>
      <c r="J190" s="208" t="s">
        <v>1245</v>
      </c>
      <c r="K190" s="208" t="s">
        <v>1246</v>
      </c>
      <c r="L190" s="28" t="s">
        <v>353</v>
      </c>
      <c r="M190" s="225" t="s">
        <v>350</v>
      </c>
      <c r="N190" s="208"/>
      <c r="O190" s="213">
        <v>11.99</v>
      </c>
      <c r="P190" s="212">
        <f t="shared" si="12"/>
        <v>11.99</v>
      </c>
      <c r="Q190" s="212">
        <f t="shared" si="13"/>
        <v>3.4257142857142857</v>
      </c>
      <c r="R190" s="211">
        <v>1</v>
      </c>
      <c r="S190" s="211" t="s">
        <v>477</v>
      </c>
      <c r="T190" s="211">
        <v>3.5</v>
      </c>
      <c r="U190" s="211"/>
      <c r="V190" s="211">
        <v>1</v>
      </c>
      <c r="W190" s="189" t="s">
        <v>360</v>
      </c>
      <c r="X190" s="38">
        <v>0</v>
      </c>
    </row>
    <row r="191" spans="2:24">
      <c r="B191" s="190">
        <v>187</v>
      </c>
      <c r="C191" s="190">
        <v>187</v>
      </c>
      <c r="D191" s="190">
        <v>2</v>
      </c>
      <c r="E191" s="216">
        <v>44991</v>
      </c>
      <c r="F191" s="224" t="s">
        <v>85</v>
      </c>
      <c r="G191" s="224" t="s">
        <v>79</v>
      </c>
      <c r="H191" s="224" t="s">
        <v>89</v>
      </c>
      <c r="I191" s="228" t="s">
        <v>86</v>
      </c>
      <c r="J191" s="208" t="s">
        <v>85</v>
      </c>
      <c r="K191" s="208" t="s">
        <v>1250</v>
      </c>
      <c r="L191" s="28" t="s">
        <v>353</v>
      </c>
      <c r="M191" s="225" t="s">
        <v>19</v>
      </c>
      <c r="N191" s="208" t="s">
        <v>1254</v>
      </c>
      <c r="O191" s="213">
        <v>7.88</v>
      </c>
      <c r="P191" s="212">
        <f t="shared" si="12"/>
        <v>7.88</v>
      </c>
      <c r="Q191" s="212">
        <f t="shared" si="13"/>
        <v>0.78800000000000003</v>
      </c>
      <c r="R191" s="211">
        <v>1</v>
      </c>
      <c r="S191" s="211" t="s">
        <v>477</v>
      </c>
      <c r="T191" s="211">
        <v>10</v>
      </c>
      <c r="U191" s="211"/>
      <c r="V191" s="211">
        <v>1</v>
      </c>
      <c r="W191" s="189" t="s">
        <v>360</v>
      </c>
      <c r="X191" s="38">
        <v>0</v>
      </c>
    </row>
    <row r="192" spans="2:24">
      <c r="B192" s="190">
        <v>188</v>
      </c>
      <c r="C192" s="190">
        <v>188</v>
      </c>
      <c r="D192" s="190">
        <v>2</v>
      </c>
      <c r="E192" s="216">
        <v>44991</v>
      </c>
      <c r="F192" s="224" t="s">
        <v>85</v>
      </c>
      <c r="G192" s="224" t="s">
        <v>79</v>
      </c>
      <c r="H192" s="224" t="s">
        <v>89</v>
      </c>
      <c r="I192" s="228" t="s">
        <v>86</v>
      </c>
      <c r="J192" s="208" t="s">
        <v>85</v>
      </c>
      <c r="K192" s="208" t="s">
        <v>1250</v>
      </c>
      <c r="L192" s="28" t="s">
        <v>353</v>
      </c>
      <c r="M192" s="225" t="s">
        <v>19</v>
      </c>
      <c r="N192" s="208" t="s">
        <v>1254</v>
      </c>
      <c r="O192" s="213">
        <v>21.88</v>
      </c>
      <c r="P192" s="212">
        <f t="shared" si="12"/>
        <v>5.47</v>
      </c>
      <c r="Q192" s="212">
        <f t="shared" si="13"/>
        <v>0.54699999999999993</v>
      </c>
      <c r="R192" s="211">
        <v>4</v>
      </c>
      <c r="S192" s="211" t="s">
        <v>404</v>
      </c>
      <c r="T192" s="211">
        <v>10</v>
      </c>
      <c r="U192" s="211"/>
      <c r="V192" s="211">
        <v>1</v>
      </c>
      <c r="W192" s="189" t="s">
        <v>360</v>
      </c>
      <c r="X192" s="38">
        <v>0</v>
      </c>
    </row>
    <row r="193" spans="2:26">
      <c r="B193" s="190">
        <v>189</v>
      </c>
      <c r="C193" s="190">
        <v>189</v>
      </c>
      <c r="D193" s="190">
        <v>2</v>
      </c>
      <c r="E193" s="216">
        <v>44991</v>
      </c>
      <c r="F193" s="224" t="s">
        <v>85</v>
      </c>
      <c r="G193" s="224" t="s">
        <v>79</v>
      </c>
      <c r="H193" s="224" t="s">
        <v>89</v>
      </c>
      <c r="I193" s="228" t="s">
        <v>86</v>
      </c>
      <c r="J193" s="208" t="s">
        <v>85</v>
      </c>
      <c r="K193" s="208" t="s">
        <v>1250</v>
      </c>
      <c r="L193" s="28" t="s">
        <v>353</v>
      </c>
      <c r="M193" s="225" t="s">
        <v>19</v>
      </c>
      <c r="N193" s="208" t="s">
        <v>1254</v>
      </c>
      <c r="O193" s="213">
        <v>14.88</v>
      </c>
      <c r="P193" s="212">
        <f t="shared" si="12"/>
        <v>7.44</v>
      </c>
      <c r="Q193" s="212">
        <f t="shared" si="13"/>
        <v>0.74399999999999999</v>
      </c>
      <c r="R193" s="211">
        <v>2</v>
      </c>
      <c r="S193" s="211" t="s">
        <v>355</v>
      </c>
      <c r="T193" s="211">
        <v>10</v>
      </c>
      <c r="U193" s="211"/>
      <c r="V193" s="211">
        <v>1</v>
      </c>
      <c r="W193" s="189" t="s">
        <v>360</v>
      </c>
      <c r="X193" s="38">
        <v>0</v>
      </c>
    </row>
    <row r="194" spans="2:26">
      <c r="B194" s="190">
        <v>190</v>
      </c>
      <c r="C194" s="190">
        <v>190</v>
      </c>
      <c r="D194" s="190">
        <v>8</v>
      </c>
      <c r="E194" s="216">
        <v>44993</v>
      </c>
      <c r="F194" s="224" t="s">
        <v>104</v>
      </c>
      <c r="G194" s="224" t="s">
        <v>79</v>
      </c>
      <c r="H194" s="224" t="s">
        <v>98</v>
      </c>
      <c r="I194" s="228" t="s">
        <v>105</v>
      </c>
      <c r="J194" s="188" t="s">
        <v>374</v>
      </c>
      <c r="K194" s="208" t="s">
        <v>375</v>
      </c>
      <c r="L194" s="28" t="s">
        <v>353</v>
      </c>
      <c r="M194" s="195" t="s">
        <v>19</v>
      </c>
      <c r="N194" s="188" t="s">
        <v>376</v>
      </c>
      <c r="O194" s="213">
        <v>18.989999999999998</v>
      </c>
      <c r="P194" s="212">
        <f t="shared" si="12"/>
        <v>9.4949999999999992</v>
      </c>
      <c r="Q194" s="212">
        <f t="shared" si="13"/>
        <v>0.9494999999999999</v>
      </c>
      <c r="R194" s="211">
        <v>2</v>
      </c>
      <c r="S194" s="194" t="s">
        <v>355</v>
      </c>
      <c r="T194" s="190">
        <v>10</v>
      </c>
      <c r="V194" s="190">
        <v>0</v>
      </c>
      <c r="W194" s="189" t="s">
        <v>360</v>
      </c>
      <c r="X194" s="38">
        <v>1</v>
      </c>
    </row>
    <row r="195" spans="2:26">
      <c r="B195" s="190">
        <v>191</v>
      </c>
      <c r="C195" s="190">
        <v>191</v>
      </c>
      <c r="D195" s="190">
        <v>8</v>
      </c>
      <c r="E195" s="216">
        <v>44993</v>
      </c>
      <c r="F195" s="224" t="s">
        <v>104</v>
      </c>
      <c r="G195" s="224" t="s">
        <v>79</v>
      </c>
      <c r="H195" s="224" t="s">
        <v>98</v>
      </c>
      <c r="I195" s="228" t="s">
        <v>105</v>
      </c>
      <c r="J195" s="188" t="s">
        <v>374</v>
      </c>
      <c r="K195" s="208" t="s">
        <v>375</v>
      </c>
      <c r="L195" s="28" t="s">
        <v>353</v>
      </c>
      <c r="M195" s="195" t="s">
        <v>19</v>
      </c>
      <c r="N195" s="188" t="s">
        <v>376</v>
      </c>
      <c r="O195" s="213">
        <v>11.38</v>
      </c>
      <c r="P195" s="212">
        <f t="shared" si="12"/>
        <v>11.38</v>
      </c>
      <c r="Q195" s="212">
        <f t="shared" si="13"/>
        <v>1.1380000000000001</v>
      </c>
      <c r="R195" s="211">
        <v>1</v>
      </c>
      <c r="S195" s="194" t="s">
        <v>477</v>
      </c>
      <c r="T195" s="190">
        <v>10</v>
      </c>
      <c r="V195" s="190">
        <v>0</v>
      </c>
      <c r="W195" s="189" t="s">
        <v>360</v>
      </c>
      <c r="X195" s="38">
        <v>1</v>
      </c>
    </row>
    <row r="196" spans="2:26">
      <c r="B196" s="190">
        <v>192</v>
      </c>
      <c r="C196" s="190">
        <v>192</v>
      </c>
      <c r="D196" s="190">
        <v>8</v>
      </c>
      <c r="E196" s="216">
        <v>44993</v>
      </c>
      <c r="F196" s="224" t="s">
        <v>104</v>
      </c>
      <c r="G196" s="224" t="s">
        <v>79</v>
      </c>
      <c r="H196" s="224" t="s">
        <v>98</v>
      </c>
      <c r="I196" s="228" t="s">
        <v>105</v>
      </c>
      <c r="J196" s="188" t="s">
        <v>374</v>
      </c>
      <c r="K196" s="208" t="s">
        <v>375</v>
      </c>
      <c r="L196" s="28" t="s">
        <v>353</v>
      </c>
      <c r="M196" s="195" t="s">
        <v>19</v>
      </c>
      <c r="N196" s="188" t="s">
        <v>376</v>
      </c>
      <c r="O196" s="213">
        <v>37.979999999999997</v>
      </c>
      <c r="P196" s="212">
        <f t="shared" si="12"/>
        <v>18.989999999999998</v>
      </c>
      <c r="Q196" s="212">
        <f t="shared" si="13"/>
        <v>1.1170588235294117</v>
      </c>
      <c r="R196" s="211">
        <v>2</v>
      </c>
      <c r="S196" s="194" t="s">
        <v>355</v>
      </c>
      <c r="T196" s="190">
        <v>17</v>
      </c>
      <c r="V196" s="190">
        <v>0</v>
      </c>
      <c r="W196" s="189" t="s">
        <v>360</v>
      </c>
      <c r="X196" s="38">
        <v>1</v>
      </c>
    </row>
    <row r="197" spans="2:26">
      <c r="B197" s="190">
        <v>193</v>
      </c>
      <c r="C197" s="190">
        <v>193</v>
      </c>
      <c r="D197" s="190">
        <v>8</v>
      </c>
      <c r="E197" s="216">
        <v>44993</v>
      </c>
      <c r="F197" s="224" t="s">
        <v>104</v>
      </c>
      <c r="G197" s="224" t="s">
        <v>79</v>
      </c>
      <c r="H197" s="224" t="s">
        <v>98</v>
      </c>
      <c r="I197" s="228" t="s">
        <v>105</v>
      </c>
      <c r="J197" s="188" t="s">
        <v>374</v>
      </c>
      <c r="K197" s="208" t="s">
        <v>375</v>
      </c>
      <c r="L197" s="28" t="s">
        <v>353</v>
      </c>
      <c r="M197" s="195" t="s">
        <v>19</v>
      </c>
      <c r="N197" s="188" t="s">
        <v>376</v>
      </c>
      <c r="O197" s="213">
        <v>29.84</v>
      </c>
      <c r="P197" s="212">
        <f t="shared" si="12"/>
        <v>29.84</v>
      </c>
      <c r="Q197" s="212">
        <f t="shared" si="13"/>
        <v>1.7552941176470589</v>
      </c>
      <c r="R197" s="211">
        <v>1</v>
      </c>
      <c r="S197" s="194" t="s">
        <v>477</v>
      </c>
      <c r="T197" s="190">
        <v>17</v>
      </c>
      <c r="V197" s="190">
        <v>0</v>
      </c>
      <c r="W197" s="189" t="s">
        <v>360</v>
      </c>
      <c r="X197" s="38">
        <v>1</v>
      </c>
    </row>
    <row r="198" spans="2:26">
      <c r="B198" s="190">
        <v>194</v>
      </c>
      <c r="C198" s="190">
        <v>194</v>
      </c>
      <c r="D198" s="190">
        <v>8</v>
      </c>
      <c r="E198" s="216">
        <v>44993</v>
      </c>
      <c r="F198" s="224" t="s">
        <v>104</v>
      </c>
      <c r="G198" s="224" t="s">
        <v>79</v>
      </c>
      <c r="H198" s="224" t="s">
        <v>98</v>
      </c>
      <c r="I198" s="228" t="s">
        <v>105</v>
      </c>
      <c r="J198" s="188" t="s">
        <v>374</v>
      </c>
      <c r="K198" s="208" t="s">
        <v>375</v>
      </c>
      <c r="L198" s="28" t="s">
        <v>353</v>
      </c>
      <c r="M198" s="195" t="s">
        <v>19</v>
      </c>
      <c r="N198" s="188" t="s">
        <v>376</v>
      </c>
      <c r="O198" s="213">
        <v>10.58</v>
      </c>
      <c r="P198" s="212">
        <f t="shared" si="12"/>
        <v>10.58</v>
      </c>
      <c r="Q198" s="212">
        <f t="shared" si="13"/>
        <v>3.0228571428571427</v>
      </c>
      <c r="R198" s="211">
        <v>1</v>
      </c>
      <c r="S198" s="194" t="s">
        <v>477</v>
      </c>
      <c r="T198" s="190">
        <v>3.5</v>
      </c>
      <c r="V198" s="190">
        <v>0</v>
      </c>
      <c r="W198" s="189" t="s">
        <v>360</v>
      </c>
      <c r="X198" s="38">
        <v>1</v>
      </c>
    </row>
    <row r="199" spans="2:26">
      <c r="B199" s="190">
        <v>195</v>
      </c>
      <c r="C199" s="190">
        <v>195</v>
      </c>
      <c r="D199" s="190">
        <v>8</v>
      </c>
      <c r="E199" s="216">
        <v>44993</v>
      </c>
      <c r="F199" s="224" t="s">
        <v>104</v>
      </c>
      <c r="G199" s="224" t="s">
        <v>79</v>
      </c>
      <c r="H199" s="224" t="s">
        <v>98</v>
      </c>
      <c r="I199" s="228" t="s">
        <v>105</v>
      </c>
      <c r="J199" s="188" t="s">
        <v>374</v>
      </c>
      <c r="K199" s="208" t="s">
        <v>375</v>
      </c>
      <c r="L199" s="28" t="s">
        <v>353</v>
      </c>
      <c r="M199" s="195" t="s">
        <v>19</v>
      </c>
      <c r="N199" s="188" t="s">
        <v>376</v>
      </c>
      <c r="O199" s="213">
        <v>66.89</v>
      </c>
      <c r="P199" s="212">
        <f t="shared" si="12"/>
        <v>11.148333333333333</v>
      </c>
      <c r="Q199" s="212">
        <f t="shared" si="13"/>
        <v>1.1148333333333333</v>
      </c>
      <c r="R199" s="211">
        <v>6</v>
      </c>
      <c r="S199" s="194" t="s">
        <v>377</v>
      </c>
      <c r="T199" s="190">
        <v>10</v>
      </c>
      <c r="V199" s="190">
        <v>0</v>
      </c>
      <c r="W199" s="189" t="s">
        <v>360</v>
      </c>
      <c r="X199" s="38">
        <v>0</v>
      </c>
    </row>
    <row r="200" spans="2:26">
      <c r="B200" s="190">
        <v>196</v>
      </c>
      <c r="C200" s="190">
        <v>196</v>
      </c>
      <c r="D200" s="190">
        <v>8</v>
      </c>
      <c r="E200" s="216">
        <v>44993</v>
      </c>
      <c r="F200" s="224" t="s">
        <v>104</v>
      </c>
      <c r="G200" s="224" t="s">
        <v>79</v>
      </c>
      <c r="H200" s="224" t="s">
        <v>98</v>
      </c>
      <c r="I200" s="228" t="s">
        <v>105</v>
      </c>
      <c r="J200" s="188" t="s">
        <v>374</v>
      </c>
      <c r="K200" s="208" t="s">
        <v>375</v>
      </c>
      <c r="L200" s="28" t="s">
        <v>353</v>
      </c>
      <c r="M200" s="195" t="s">
        <v>19</v>
      </c>
      <c r="N200" s="188" t="s">
        <v>376</v>
      </c>
      <c r="O200" s="213">
        <v>15.79</v>
      </c>
      <c r="P200" s="212">
        <f t="shared" si="12"/>
        <v>15.79</v>
      </c>
      <c r="Q200" s="212">
        <f t="shared" si="13"/>
        <v>1.3158333333333332</v>
      </c>
      <c r="R200" s="211">
        <v>1</v>
      </c>
      <c r="S200" s="194" t="s">
        <v>477</v>
      </c>
      <c r="T200" s="190">
        <v>12</v>
      </c>
      <c r="V200" s="190">
        <v>0</v>
      </c>
      <c r="W200" s="189" t="s">
        <v>360</v>
      </c>
      <c r="X200" s="38">
        <v>1</v>
      </c>
    </row>
    <row r="201" spans="2:26">
      <c r="B201" s="190">
        <v>197</v>
      </c>
      <c r="C201" s="190">
        <v>197</v>
      </c>
      <c r="D201" s="190">
        <v>8</v>
      </c>
      <c r="E201" s="216">
        <v>44993</v>
      </c>
      <c r="F201" s="224" t="s">
        <v>104</v>
      </c>
      <c r="G201" s="224" t="s">
        <v>79</v>
      </c>
      <c r="H201" s="224" t="s">
        <v>98</v>
      </c>
      <c r="I201" s="228" t="s">
        <v>105</v>
      </c>
      <c r="J201" s="188" t="s">
        <v>374</v>
      </c>
      <c r="K201" s="208" t="s">
        <v>375</v>
      </c>
      <c r="L201" s="28" t="s">
        <v>353</v>
      </c>
      <c r="M201" s="195" t="s">
        <v>19</v>
      </c>
      <c r="N201" s="188" t="s">
        <v>376</v>
      </c>
      <c r="O201" s="213">
        <v>36.99</v>
      </c>
      <c r="P201" s="212">
        <f t="shared" si="12"/>
        <v>9.2475000000000005</v>
      </c>
      <c r="Q201" s="212">
        <f t="shared" si="13"/>
        <v>0.92475000000000007</v>
      </c>
      <c r="R201" s="211">
        <v>4</v>
      </c>
      <c r="S201" s="194" t="s">
        <v>404</v>
      </c>
      <c r="T201" s="190">
        <v>10</v>
      </c>
      <c r="V201" s="190">
        <v>0</v>
      </c>
      <c r="W201" s="189" t="s">
        <v>360</v>
      </c>
      <c r="X201" s="38">
        <v>1</v>
      </c>
    </row>
    <row r="202" spans="2:26">
      <c r="B202" s="190">
        <v>198</v>
      </c>
      <c r="C202" s="190">
        <v>198</v>
      </c>
      <c r="D202" s="190">
        <v>8</v>
      </c>
      <c r="E202" s="216">
        <v>44993</v>
      </c>
      <c r="F202" s="224" t="s">
        <v>104</v>
      </c>
      <c r="G202" s="224" t="s">
        <v>79</v>
      </c>
      <c r="H202" s="224" t="s">
        <v>98</v>
      </c>
      <c r="I202" s="228" t="s">
        <v>105</v>
      </c>
      <c r="J202" s="188" t="s">
        <v>374</v>
      </c>
      <c r="K202" s="208" t="s">
        <v>375</v>
      </c>
      <c r="L202" s="28" t="s">
        <v>353</v>
      </c>
      <c r="M202" s="195" t="s">
        <v>19</v>
      </c>
      <c r="N202" s="188" t="s">
        <v>376</v>
      </c>
      <c r="O202" s="213">
        <v>35.479999999999997</v>
      </c>
      <c r="P202" s="212">
        <f t="shared" si="12"/>
        <v>17.739999999999998</v>
      </c>
      <c r="Q202" s="212">
        <f t="shared" si="13"/>
        <v>1.7739999999999998</v>
      </c>
      <c r="R202" s="211">
        <v>2</v>
      </c>
      <c r="S202" s="194" t="s">
        <v>355</v>
      </c>
      <c r="T202" s="190">
        <v>10</v>
      </c>
      <c r="V202" s="190">
        <v>0</v>
      </c>
      <c r="W202" s="189" t="s">
        <v>360</v>
      </c>
      <c r="X202" s="38">
        <v>1</v>
      </c>
    </row>
    <row r="203" spans="2:26">
      <c r="B203" s="190">
        <v>199</v>
      </c>
      <c r="C203" s="190">
        <v>199</v>
      </c>
      <c r="D203" s="190">
        <v>8</v>
      </c>
      <c r="E203" s="216">
        <v>44993</v>
      </c>
      <c r="F203" s="224" t="s">
        <v>104</v>
      </c>
      <c r="G203" s="224" t="s">
        <v>79</v>
      </c>
      <c r="H203" s="224" t="s">
        <v>98</v>
      </c>
      <c r="I203" s="228" t="s">
        <v>105</v>
      </c>
      <c r="J203" s="188" t="s">
        <v>374</v>
      </c>
      <c r="K203" s="208" t="s">
        <v>375</v>
      </c>
      <c r="L203" s="28" t="s">
        <v>353</v>
      </c>
      <c r="M203" s="195" t="s">
        <v>19</v>
      </c>
      <c r="N203" s="188" t="s">
        <v>376</v>
      </c>
      <c r="O203" s="213">
        <v>17.98</v>
      </c>
      <c r="P203" s="212">
        <f t="shared" si="12"/>
        <v>17.98</v>
      </c>
      <c r="Q203" s="212">
        <f t="shared" si="13"/>
        <v>1.798</v>
      </c>
      <c r="R203" s="211">
        <v>1</v>
      </c>
      <c r="S203" s="194" t="s">
        <v>477</v>
      </c>
      <c r="T203" s="190">
        <v>10</v>
      </c>
      <c r="V203" s="190">
        <v>0</v>
      </c>
      <c r="W203" s="189" t="s">
        <v>360</v>
      </c>
      <c r="X203" s="38">
        <v>1</v>
      </c>
    </row>
    <row r="204" spans="2:26">
      <c r="B204" s="190">
        <v>200</v>
      </c>
      <c r="C204" s="190">
        <v>200</v>
      </c>
      <c r="D204" s="190">
        <v>8</v>
      </c>
      <c r="E204" s="216">
        <v>44993</v>
      </c>
      <c r="F204" s="224" t="s">
        <v>104</v>
      </c>
      <c r="G204" s="224" t="s">
        <v>79</v>
      </c>
      <c r="H204" s="224" t="s">
        <v>98</v>
      </c>
      <c r="I204" s="228" t="s">
        <v>105</v>
      </c>
      <c r="J204" s="188" t="s">
        <v>615</v>
      </c>
      <c r="K204" s="188" t="s">
        <v>616</v>
      </c>
      <c r="L204" s="28" t="s">
        <v>353</v>
      </c>
      <c r="M204" s="225" t="s">
        <v>528</v>
      </c>
      <c r="N204" s="208" t="s">
        <v>529</v>
      </c>
      <c r="O204" s="213">
        <v>14.98</v>
      </c>
      <c r="P204" s="212">
        <f t="shared" si="12"/>
        <v>7.49</v>
      </c>
      <c r="Q204" s="212">
        <f t="shared" si="13"/>
        <v>0.749</v>
      </c>
      <c r="R204" s="211">
        <v>2</v>
      </c>
      <c r="S204" s="194" t="s">
        <v>355</v>
      </c>
      <c r="T204" s="190">
        <v>10</v>
      </c>
      <c r="V204" s="190">
        <v>1</v>
      </c>
      <c r="W204" s="189" t="s">
        <v>360</v>
      </c>
      <c r="X204" s="38">
        <v>1</v>
      </c>
      <c r="Z204" s="187">
        <f>90/198</f>
        <v>0.45454545454545453</v>
      </c>
    </row>
    <row r="205" spans="2:26">
      <c r="B205" s="190">
        <v>201</v>
      </c>
      <c r="C205" s="190">
        <v>201</v>
      </c>
      <c r="D205" s="190">
        <v>8</v>
      </c>
      <c r="E205" s="216">
        <v>44993</v>
      </c>
      <c r="F205" s="224" t="s">
        <v>104</v>
      </c>
      <c r="G205" s="224" t="s">
        <v>79</v>
      </c>
      <c r="H205" s="224" t="s">
        <v>98</v>
      </c>
      <c r="I205" s="228" t="s">
        <v>105</v>
      </c>
      <c r="J205" s="188" t="s">
        <v>615</v>
      </c>
      <c r="K205" s="188" t="s">
        <v>616</v>
      </c>
      <c r="L205" s="28" t="s">
        <v>353</v>
      </c>
      <c r="M205" s="225" t="s">
        <v>528</v>
      </c>
      <c r="N205" s="208" t="s">
        <v>529</v>
      </c>
      <c r="O205" s="213">
        <v>9.49</v>
      </c>
      <c r="P205" s="212">
        <f t="shared" si="12"/>
        <v>9.49</v>
      </c>
      <c r="Q205" s="212">
        <f t="shared" si="13"/>
        <v>0.94900000000000007</v>
      </c>
      <c r="R205" s="211">
        <v>1</v>
      </c>
      <c r="S205" s="194" t="s">
        <v>477</v>
      </c>
      <c r="T205" s="190">
        <v>10</v>
      </c>
      <c r="V205" s="190">
        <v>1</v>
      </c>
      <c r="W205" s="189" t="s">
        <v>360</v>
      </c>
      <c r="X205" s="38">
        <v>1</v>
      </c>
    </row>
    <row r="206" spans="2:26">
      <c r="B206" s="190">
        <v>202</v>
      </c>
      <c r="C206" s="190">
        <v>202</v>
      </c>
      <c r="D206" s="190">
        <v>8</v>
      </c>
      <c r="E206" s="216">
        <v>44993</v>
      </c>
      <c r="F206" s="224" t="s">
        <v>104</v>
      </c>
      <c r="G206" s="224" t="s">
        <v>79</v>
      </c>
      <c r="H206" s="224" t="s">
        <v>98</v>
      </c>
      <c r="I206" s="228" t="s">
        <v>105</v>
      </c>
      <c r="J206" s="188" t="s">
        <v>615</v>
      </c>
      <c r="K206" s="188" t="s">
        <v>616</v>
      </c>
      <c r="L206" s="28" t="s">
        <v>353</v>
      </c>
      <c r="M206" s="225" t="s">
        <v>528</v>
      </c>
      <c r="N206" s="208" t="s">
        <v>529</v>
      </c>
      <c r="O206" s="213">
        <v>27.98</v>
      </c>
      <c r="P206" s="212">
        <f t="shared" si="12"/>
        <v>6.9950000000000001</v>
      </c>
      <c r="Q206" s="212">
        <f t="shared" si="13"/>
        <v>0.69950000000000001</v>
      </c>
      <c r="R206" s="211">
        <v>4</v>
      </c>
      <c r="S206" s="194" t="s">
        <v>404</v>
      </c>
      <c r="T206" s="190">
        <v>10</v>
      </c>
      <c r="V206" s="190">
        <v>1</v>
      </c>
      <c r="W206" s="189" t="s">
        <v>360</v>
      </c>
      <c r="X206" s="38">
        <v>1</v>
      </c>
    </row>
    <row r="207" spans="2:26">
      <c r="B207" s="190">
        <v>203</v>
      </c>
      <c r="C207" s="190">
        <v>203</v>
      </c>
      <c r="D207" s="190">
        <v>8</v>
      </c>
      <c r="E207" s="216">
        <v>44993</v>
      </c>
      <c r="F207" s="224" t="s">
        <v>104</v>
      </c>
      <c r="G207" s="224" t="s">
        <v>79</v>
      </c>
      <c r="H207" s="224" t="s">
        <v>98</v>
      </c>
      <c r="I207" s="228" t="s">
        <v>105</v>
      </c>
      <c r="J207" s="188" t="s">
        <v>615</v>
      </c>
      <c r="K207" s="188" t="s">
        <v>616</v>
      </c>
      <c r="L207" s="28" t="s">
        <v>353</v>
      </c>
      <c r="M207" s="225" t="s">
        <v>528</v>
      </c>
      <c r="N207" s="208" t="s">
        <v>529</v>
      </c>
      <c r="O207" s="213">
        <v>36.979999999999997</v>
      </c>
      <c r="P207" s="212">
        <f t="shared" si="12"/>
        <v>6.1633333333333331</v>
      </c>
      <c r="Q207" s="212">
        <f t="shared" si="13"/>
        <v>0.61633333333333329</v>
      </c>
      <c r="R207" s="211">
        <v>6</v>
      </c>
      <c r="S207" s="194" t="s">
        <v>377</v>
      </c>
      <c r="T207" s="190">
        <v>10</v>
      </c>
      <c r="V207" s="190">
        <v>1</v>
      </c>
      <c r="W207" s="189" t="s">
        <v>360</v>
      </c>
      <c r="X207" s="38">
        <v>1</v>
      </c>
    </row>
    <row r="208" spans="2:26">
      <c r="B208" s="190">
        <v>204</v>
      </c>
      <c r="C208" s="190">
        <v>204</v>
      </c>
      <c r="D208" s="190">
        <v>37</v>
      </c>
      <c r="E208" s="216">
        <v>44992</v>
      </c>
      <c r="F208" s="224" t="s">
        <v>169</v>
      </c>
      <c r="G208" s="224" t="s">
        <v>79</v>
      </c>
      <c r="H208" s="224" t="s">
        <v>89</v>
      </c>
      <c r="I208" s="228" t="s">
        <v>170</v>
      </c>
      <c r="J208" s="188" t="s">
        <v>374</v>
      </c>
      <c r="K208" s="208" t="s">
        <v>375</v>
      </c>
      <c r="L208" s="28" t="s">
        <v>353</v>
      </c>
      <c r="M208" s="195" t="s">
        <v>19</v>
      </c>
      <c r="N208" s="188" t="s">
        <v>376</v>
      </c>
      <c r="O208" s="213">
        <v>7.99</v>
      </c>
      <c r="P208" s="212">
        <f t="shared" si="12"/>
        <v>7.99</v>
      </c>
      <c r="Q208" s="212">
        <f t="shared" si="13"/>
        <v>1.1414285714285715</v>
      </c>
      <c r="R208" s="211">
        <v>1</v>
      </c>
      <c r="S208" s="211" t="s">
        <v>477</v>
      </c>
      <c r="T208" s="190">
        <v>7</v>
      </c>
      <c r="V208" s="190">
        <v>0</v>
      </c>
      <c r="W208" s="189" t="s">
        <v>360</v>
      </c>
      <c r="X208" s="38">
        <v>0</v>
      </c>
    </row>
    <row r="209" spans="1:76" s="190" customFormat="1">
      <c r="A209" s="198"/>
      <c r="B209" s="190">
        <v>205</v>
      </c>
      <c r="C209" s="200">
        <v>1</v>
      </c>
      <c r="D209" s="200">
        <v>41</v>
      </c>
      <c r="E209" s="210">
        <v>44994</v>
      </c>
      <c r="F209" s="209" t="s">
        <v>179</v>
      </c>
      <c r="G209" s="209" t="s">
        <v>92</v>
      </c>
      <c r="H209" s="209" t="s">
        <v>182</v>
      </c>
      <c r="I209" s="209" t="s">
        <v>181</v>
      </c>
      <c r="J209" s="207"/>
      <c r="K209" s="207" t="s">
        <v>349</v>
      </c>
      <c r="L209" s="92"/>
      <c r="M209" s="206"/>
      <c r="N209" s="304"/>
      <c r="O209" s="205"/>
      <c r="P209" s="204" t="str">
        <f t="shared" si="12"/>
        <v>-</v>
      </c>
      <c r="Q209" s="204" t="str">
        <f t="shared" si="13"/>
        <v>-</v>
      </c>
      <c r="R209" s="202"/>
      <c r="S209" s="203"/>
      <c r="T209" s="202"/>
      <c r="U209" s="202" t="s">
        <v>350</v>
      </c>
      <c r="V209" s="202"/>
      <c r="W209" s="303"/>
      <c r="X209" s="97"/>
      <c r="Y209" s="187"/>
      <c r="Z209" s="187"/>
      <c r="AA209" s="187"/>
      <c r="AB209" s="187"/>
      <c r="AC209" s="187"/>
      <c r="AD209" s="187"/>
      <c r="AE209" s="187"/>
      <c r="AF209" s="187"/>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c r="BR209" s="187"/>
      <c r="BS209" s="187"/>
      <c r="BT209" s="187"/>
      <c r="BU209" s="187"/>
      <c r="BV209" s="187"/>
      <c r="BW209" s="187"/>
      <c r="BX209" s="187"/>
    </row>
    <row r="210" spans="1:76" s="190" customFormat="1">
      <c r="A210" s="198"/>
      <c r="B210" s="190">
        <v>206</v>
      </c>
      <c r="C210" s="200">
        <v>2</v>
      </c>
      <c r="D210" s="200">
        <v>24</v>
      </c>
      <c r="E210" s="210">
        <v>44994</v>
      </c>
      <c r="F210" s="209" t="s">
        <v>137</v>
      </c>
      <c r="G210" s="209" t="s">
        <v>92</v>
      </c>
      <c r="H210" s="209" t="s">
        <v>139</v>
      </c>
      <c r="I210" s="209" t="s">
        <v>141</v>
      </c>
      <c r="J210" s="207" t="s">
        <v>137</v>
      </c>
      <c r="K210" s="207" t="s">
        <v>352</v>
      </c>
      <c r="L210" s="92" t="s">
        <v>353</v>
      </c>
      <c r="M210" s="206" t="s">
        <v>19</v>
      </c>
      <c r="N210" s="304" t="s">
        <v>137</v>
      </c>
      <c r="O210" s="205">
        <v>8.99</v>
      </c>
      <c r="P210" s="204">
        <f t="shared" si="12"/>
        <v>4.4950000000000001</v>
      </c>
      <c r="Q210" s="204">
        <f t="shared" si="13"/>
        <v>0.56187500000000001</v>
      </c>
      <c r="R210" s="202">
        <v>2</v>
      </c>
      <c r="S210" s="203" t="s">
        <v>355</v>
      </c>
      <c r="T210" s="202">
        <v>8</v>
      </c>
      <c r="U210" s="202">
        <v>0</v>
      </c>
      <c r="V210" s="202"/>
      <c r="W210" s="189" t="s">
        <v>360</v>
      </c>
      <c r="X210" s="97">
        <v>1</v>
      </c>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c r="BR210" s="187"/>
      <c r="BS210" s="187"/>
      <c r="BT210" s="187"/>
      <c r="BU210" s="187"/>
      <c r="BV210" s="187"/>
      <c r="BW210" s="187"/>
      <c r="BX210" s="187"/>
    </row>
    <row r="211" spans="1:76" s="190" customFormat="1">
      <c r="A211" s="198"/>
      <c r="B211" s="190">
        <v>207</v>
      </c>
      <c r="C211" s="200">
        <v>3</v>
      </c>
      <c r="D211" s="200">
        <v>24</v>
      </c>
      <c r="E211" s="210">
        <v>45019</v>
      </c>
      <c r="F211" s="209" t="s">
        <v>137</v>
      </c>
      <c r="G211" s="209" t="s">
        <v>92</v>
      </c>
      <c r="H211" s="209" t="s">
        <v>139</v>
      </c>
      <c r="I211" s="209" t="s">
        <v>364</v>
      </c>
      <c r="J211" s="207" t="s">
        <v>137</v>
      </c>
      <c r="K211" s="207" t="s">
        <v>352</v>
      </c>
      <c r="L211" s="92" t="s">
        <v>353</v>
      </c>
      <c r="M211" s="206" t="s">
        <v>19</v>
      </c>
      <c r="N211" s="304" t="s">
        <v>137</v>
      </c>
      <c r="O211" s="205">
        <v>14.99</v>
      </c>
      <c r="P211" s="204">
        <f t="shared" si="12"/>
        <v>7.4950000000000001</v>
      </c>
      <c r="Q211" s="204">
        <f t="shared" si="13"/>
        <v>0.93687500000000001</v>
      </c>
      <c r="R211" s="202">
        <v>2</v>
      </c>
      <c r="S211" s="194" t="str">
        <f>IF(R211=1,"Single canister",CONCATENATE(R211,"-Pack"))</f>
        <v>2-Pack</v>
      </c>
      <c r="T211" s="202">
        <v>8</v>
      </c>
      <c r="U211" s="202">
        <v>0</v>
      </c>
      <c r="V211" s="202"/>
      <c r="W211" s="189" t="s">
        <v>360</v>
      </c>
      <c r="X211" s="97">
        <v>1</v>
      </c>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c r="BR211" s="187"/>
      <c r="BS211" s="187"/>
      <c r="BT211" s="187"/>
      <c r="BU211" s="187"/>
      <c r="BV211" s="187"/>
      <c r="BW211" s="187"/>
      <c r="BX211" s="187"/>
    </row>
    <row r="212" spans="1:76" s="190" customFormat="1">
      <c r="A212" s="198"/>
      <c r="B212" s="190">
        <v>208</v>
      </c>
      <c r="C212" s="200">
        <v>4</v>
      </c>
      <c r="D212" s="200">
        <v>17</v>
      </c>
      <c r="E212" s="210">
        <v>44994</v>
      </c>
      <c r="F212" s="209" t="s">
        <v>122</v>
      </c>
      <c r="G212" s="209" t="s">
        <v>92</v>
      </c>
      <c r="H212" s="209" t="s">
        <v>124</v>
      </c>
      <c r="I212" s="209" t="s">
        <v>126</v>
      </c>
      <c r="J212" s="207" t="s">
        <v>122</v>
      </c>
      <c r="K212" s="207" t="s">
        <v>367</v>
      </c>
      <c r="L212" s="92" t="s">
        <v>353</v>
      </c>
      <c r="M212" s="206"/>
      <c r="N212" s="304" t="s">
        <v>122</v>
      </c>
      <c r="O212" s="205">
        <v>5.99</v>
      </c>
      <c r="P212" s="204">
        <f t="shared" si="12"/>
        <v>5.99</v>
      </c>
      <c r="Q212" s="204">
        <f t="shared" si="13"/>
        <v>0.59899999999999998</v>
      </c>
      <c r="R212" s="202">
        <v>1</v>
      </c>
      <c r="S212" s="203" t="s">
        <v>477</v>
      </c>
      <c r="T212" s="202">
        <v>10</v>
      </c>
      <c r="U212" s="202" t="s">
        <v>350</v>
      </c>
      <c r="V212" s="202"/>
      <c r="W212" s="303"/>
      <c r="X212" s="9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c r="BR212" s="187"/>
      <c r="BS212" s="187"/>
      <c r="BT212" s="187"/>
      <c r="BU212" s="187"/>
      <c r="BV212" s="187"/>
      <c r="BW212" s="187"/>
      <c r="BX212" s="187"/>
    </row>
    <row r="213" spans="1:76" s="190" customFormat="1">
      <c r="A213" s="198"/>
      <c r="B213" s="190">
        <v>209</v>
      </c>
      <c r="C213" s="200">
        <v>5</v>
      </c>
      <c r="D213" s="200">
        <v>17</v>
      </c>
      <c r="E213" s="210">
        <v>44994</v>
      </c>
      <c r="F213" s="209" t="s">
        <v>122</v>
      </c>
      <c r="G213" s="209" t="s">
        <v>92</v>
      </c>
      <c r="H213" s="209" t="s">
        <v>124</v>
      </c>
      <c r="I213" s="209" t="s">
        <v>126</v>
      </c>
      <c r="J213" s="207" t="s">
        <v>122</v>
      </c>
      <c r="K213" s="207" t="s">
        <v>372</v>
      </c>
      <c r="L213" s="92" t="s">
        <v>353</v>
      </c>
      <c r="M213" s="206"/>
      <c r="N213" s="304" t="s">
        <v>122</v>
      </c>
      <c r="O213" s="205">
        <v>14.99</v>
      </c>
      <c r="P213" s="204">
        <f t="shared" si="12"/>
        <v>4.996666666666667</v>
      </c>
      <c r="Q213" s="204">
        <f t="shared" si="13"/>
        <v>0.4996666666666667</v>
      </c>
      <c r="R213" s="202">
        <v>3</v>
      </c>
      <c r="S213" s="203" t="s">
        <v>373</v>
      </c>
      <c r="T213" s="202">
        <v>10</v>
      </c>
      <c r="U213" s="202" t="s">
        <v>350</v>
      </c>
      <c r="V213" s="202"/>
      <c r="W213" s="303"/>
      <c r="X213" s="97"/>
      <c r="Y213" s="187"/>
      <c r="Z213" s="18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c r="BR213" s="187"/>
      <c r="BS213" s="187"/>
      <c r="BT213" s="187"/>
      <c r="BU213" s="187"/>
      <c r="BV213" s="187"/>
      <c r="BW213" s="187"/>
      <c r="BX213" s="187"/>
    </row>
    <row r="214" spans="1:76" s="190" customFormat="1">
      <c r="A214" s="198"/>
      <c r="B214" s="190">
        <v>210</v>
      </c>
      <c r="C214" s="200">
        <v>6</v>
      </c>
      <c r="D214" s="200">
        <v>34</v>
      </c>
      <c r="E214" s="210">
        <v>44994</v>
      </c>
      <c r="F214" s="209" t="s">
        <v>163</v>
      </c>
      <c r="G214" s="209" t="s">
        <v>92</v>
      </c>
      <c r="H214" s="209" t="s">
        <v>144</v>
      </c>
      <c r="I214" s="209" t="s">
        <v>165</v>
      </c>
      <c r="J214" s="188" t="s">
        <v>374</v>
      </c>
      <c r="K214" s="207" t="s">
        <v>2255</v>
      </c>
      <c r="L214" s="92" t="s">
        <v>353</v>
      </c>
      <c r="M214" s="195" t="s">
        <v>19</v>
      </c>
      <c r="N214" s="231" t="s">
        <v>376</v>
      </c>
      <c r="O214" s="205">
        <v>23.99</v>
      </c>
      <c r="P214" s="204">
        <f t="shared" si="12"/>
        <v>3.9983333333333331</v>
      </c>
      <c r="Q214" s="204">
        <f t="shared" si="13"/>
        <v>0.3331944444444444</v>
      </c>
      <c r="R214" s="202">
        <v>6</v>
      </c>
      <c r="S214" s="203" t="s">
        <v>377</v>
      </c>
      <c r="T214" s="202">
        <v>12</v>
      </c>
      <c r="U214" s="202">
        <v>0</v>
      </c>
      <c r="V214" s="202"/>
      <c r="W214" s="189" t="s">
        <v>360</v>
      </c>
      <c r="X214" s="97">
        <v>1</v>
      </c>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c r="BR214" s="187"/>
      <c r="BS214" s="187"/>
      <c r="BT214" s="187"/>
      <c r="BU214" s="187"/>
      <c r="BV214" s="187"/>
      <c r="BW214" s="187"/>
      <c r="BX214" s="187"/>
    </row>
    <row r="215" spans="1:76" s="190" customFormat="1">
      <c r="A215" s="198"/>
      <c r="B215" s="190">
        <v>211</v>
      </c>
      <c r="C215" s="200">
        <v>7</v>
      </c>
      <c r="D215" s="200">
        <v>32</v>
      </c>
      <c r="E215" s="210">
        <v>44994</v>
      </c>
      <c r="F215" s="209" t="s">
        <v>157</v>
      </c>
      <c r="G215" s="209" t="s">
        <v>92</v>
      </c>
      <c r="H215" s="209" t="s">
        <v>154</v>
      </c>
      <c r="I215" s="209" t="s">
        <v>160</v>
      </c>
      <c r="J215" s="188" t="s">
        <v>374</v>
      </c>
      <c r="K215" s="207" t="s">
        <v>375</v>
      </c>
      <c r="L215" s="92" t="s">
        <v>353</v>
      </c>
      <c r="M215" s="195" t="s">
        <v>19</v>
      </c>
      <c r="N215" s="231" t="s">
        <v>376</v>
      </c>
      <c r="O215" s="205">
        <v>12.49</v>
      </c>
      <c r="P215" s="204">
        <f t="shared" si="12"/>
        <v>12.49</v>
      </c>
      <c r="Q215" s="204">
        <f t="shared" si="13"/>
        <v>1.7842857142857143</v>
      </c>
      <c r="R215" s="202">
        <v>1</v>
      </c>
      <c r="S215" s="203" t="s">
        <v>477</v>
      </c>
      <c r="T215" s="202">
        <v>7</v>
      </c>
      <c r="U215" s="202">
        <v>0</v>
      </c>
      <c r="V215" s="202"/>
      <c r="W215" s="189" t="s">
        <v>360</v>
      </c>
      <c r="X215" s="97">
        <v>1</v>
      </c>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c r="BR215" s="187"/>
      <c r="BS215" s="187"/>
      <c r="BT215" s="187"/>
      <c r="BU215" s="187"/>
      <c r="BV215" s="187"/>
      <c r="BW215" s="187"/>
      <c r="BX215" s="187"/>
    </row>
    <row r="216" spans="1:76" s="190" customFormat="1">
      <c r="A216" s="198"/>
      <c r="B216" s="190">
        <v>212</v>
      </c>
      <c r="C216" s="200">
        <v>8</v>
      </c>
      <c r="D216" s="200">
        <v>39</v>
      </c>
      <c r="E216" s="210">
        <v>44994</v>
      </c>
      <c r="F216" s="209" t="s">
        <v>174</v>
      </c>
      <c r="G216" s="209" t="s">
        <v>92</v>
      </c>
      <c r="H216" s="209" t="s">
        <v>124</v>
      </c>
      <c r="I216" s="209" t="s">
        <v>176</v>
      </c>
      <c r="J216" s="188" t="s">
        <v>374</v>
      </c>
      <c r="K216" s="207" t="s">
        <v>375</v>
      </c>
      <c r="L216" s="92" t="s">
        <v>353</v>
      </c>
      <c r="M216" s="195" t="s">
        <v>19</v>
      </c>
      <c r="N216" s="231" t="s">
        <v>376</v>
      </c>
      <c r="O216" s="205">
        <v>7.5</v>
      </c>
      <c r="P216" s="204">
        <f t="shared" si="12"/>
        <v>7.5</v>
      </c>
      <c r="Q216" s="204">
        <f t="shared" si="13"/>
        <v>0.75</v>
      </c>
      <c r="R216" s="202">
        <v>1</v>
      </c>
      <c r="S216" s="203" t="s">
        <v>477</v>
      </c>
      <c r="T216" s="202">
        <v>10</v>
      </c>
      <c r="U216" s="202">
        <v>0</v>
      </c>
      <c r="V216" s="202"/>
      <c r="W216" s="189" t="s">
        <v>360</v>
      </c>
      <c r="X216" s="97">
        <v>1</v>
      </c>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c r="BR216" s="187"/>
      <c r="BS216" s="187"/>
      <c r="BT216" s="187"/>
      <c r="BU216" s="187"/>
      <c r="BV216" s="187"/>
      <c r="BW216" s="187"/>
      <c r="BX216" s="187"/>
    </row>
    <row r="217" spans="1:76" s="190" customFormat="1">
      <c r="A217" s="198"/>
      <c r="B217" s="190">
        <v>213</v>
      </c>
      <c r="C217" s="200">
        <v>9</v>
      </c>
      <c r="D217" s="200">
        <v>43</v>
      </c>
      <c r="E217" s="210">
        <v>44994</v>
      </c>
      <c r="F217" s="209" t="s">
        <v>184</v>
      </c>
      <c r="G217" s="209" t="s">
        <v>92</v>
      </c>
      <c r="H217" s="209" t="s">
        <v>124</v>
      </c>
      <c r="I217" s="209" t="s">
        <v>186</v>
      </c>
      <c r="J217" s="207"/>
      <c r="K217" s="207" t="s">
        <v>349</v>
      </c>
      <c r="L217" s="92"/>
      <c r="M217" s="206"/>
      <c r="N217" s="304"/>
      <c r="O217" s="205"/>
      <c r="P217" s="204" t="str">
        <f t="shared" si="12"/>
        <v>-</v>
      </c>
      <c r="Q217" s="204" t="str">
        <f t="shared" si="13"/>
        <v>-</v>
      </c>
      <c r="R217" s="202"/>
      <c r="S217" s="203" t="s">
        <v>387</v>
      </c>
      <c r="T217" s="202"/>
      <c r="U217" s="202"/>
      <c r="V217" s="202"/>
      <c r="W217" s="303"/>
      <c r="X217" s="9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row>
    <row r="218" spans="1:76" s="190" customFormat="1">
      <c r="A218" s="198"/>
      <c r="B218" s="190">
        <v>214</v>
      </c>
      <c r="C218" s="200">
        <v>10</v>
      </c>
      <c r="D218" s="200">
        <v>12</v>
      </c>
      <c r="E218" s="210">
        <v>44994</v>
      </c>
      <c r="F218" s="209" t="s">
        <v>111</v>
      </c>
      <c r="G218" s="209" t="s">
        <v>92</v>
      </c>
      <c r="H218" s="209" t="s">
        <v>113</v>
      </c>
      <c r="I218" s="209" t="s">
        <v>115</v>
      </c>
      <c r="J218" s="207" t="s">
        <v>388</v>
      </c>
      <c r="K218" s="207" t="s">
        <v>389</v>
      </c>
      <c r="L218" s="92" t="s">
        <v>353</v>
      </c>
      <c r="M218" s="225" t="s">
        <v>19</v>
      </c>
      <c r="N218" s="231" t="s">
        <v>391</v>
      </c>
      <c r="O218" s="205">
        <v>6.58</v>
      </c>
      <c r="P218" s="204">
        <f t="shared" si="12"/>
        <v>6.58</v>
      </c>
      <c r="Q218" s="204">
        <f t="shared" si="13"/>
        <v>0.82250000000000001</v>
      </c>
      <c r="R218" s="202">
        <v>1</v>
      </c>
      <c r="S218" s="203" t="s">
        <v>477</v>
      </c>
      <c r="T218" s="202">
        <v>8</v>
      </c>
      <c r="U218" s="202">
        <v>0</v>
      </c>
      <c r="V218" s="202"/>
      <c r="W218" s="189" t="s">
        <v>360</v>
      </c>
      <c r="X218" s="97">
        <v>0</v>
      </c>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c r="BR218" s="187"/>
      <c r="BS218" s="187"/>
      <c r="BT218" s="187"/>
      <c r="BU218" s="187"/>
      <c r="BV218" s="187"/>
      <c r="BW218" s="187"/>
      <c r="BX218" s="187"/>
    </row>
    <row r="219" spans="1:76" s="190" customFormat="1">
      <c r="A219" s="198"/>
      <c r="B219" s="190">
        <v>215</v>
      </c>
      <c r="C219" s="200">
        <v>11</v>
      </c>
      <c r="D219" s="200">
        <v>20</v>
      </c>
      <c r="E219" s="210">
        <v>44994</v>
      </c>
      <c r="F219" s="209" t="s">
        <v>129</v>
      </c>
      <c r="G219" s="209" t="s">
        <v>92</v>
      </c>
      <c r="H219" s="209" t="s">
        <v>113</v>
      </c>
      <c r="I219" s="209" t="s">
        <v>132</v>
      </c>
      <c r="J219" s="207" t="s">
        <v>394</v>
      </c>
      <c r="K219" s="207" t="s">
        <v>395</v>
      </c>
      <c r="L219" s="92" t="s">
        <v>353</v>
      </c>
      <c r="M219" s="206" t="s">
        <v>19</v>
      </c>
      <c r="N219" s="304" t="s">
        <v>396</v>
      </c>
      <c r="O219" s="205">
        <v>10.02</v>
      </c>
      <c r="P219" s="204">
        <f t="shared" si="12"/>
        <v>10.02</v>
      </c>
      <c r="Q219" s="204">
        <f t="shared" si="13"/>
        <v>1.002</v>
      </c>
      <c r="R219" s="202">
        <v>1</v>
      </c>
      <c r="S219" s="203" t="s">
        <v>477</v>
      </c>
      <c r="T219" s="202">
        <v>10</v>
      </c>
      <c r="U219" s="202">
        <v>0</v>
      </c>
      <c r="V219" s="202"/>
      <c r="W219" s="189" t="s">
        <v>360</v>
      </c>
      <c r="X219" s="97">
        <v>1</v>
      </c>
      <c r="Y219" s="187"/>
      <c r="Z219" s="18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c r="BR219" s="187"/>
      <c r="BS219" s="187"/>
      <c r="BT219" s="187"/>
      <c r="BU219" s="187"/>
      <c r="BV219" s="187"/>
      <c r="BW219" s="187"/>
      <c r="BX219" s="187"/>
    </row>
    <row r="220" spans="1:76" s="190" customFormat="1">
      <c r="A220" s="198"/>
      <c r="B220" s="190">
        <v>216</v>
      </c>
      <c r="C220" s="200">
        <v>12</v>
      </c>
      <c r="D220" s="200">
        <v>7</v>
      </c>
      <c r="E220" s="210">
        <v>44994</v>
      </c>
      <c r="F220" s="209" t="s">
        <v>100</v>
      </c>
      <c r="G220" s="209" t="s">
        <v>92</v>
      </c>
      <c r="H220" s="209" t="s">
        <v>95</v>
      </c>
      <c r="I220" s="209" t="s">
        <v>103</v>
      </c>
      <c r="J220" s="188" t="s">
        <v>374</v>
      </c>
      <c r="K220" s="207" t="s">
        <v>375</v>
      </c>
      <c r="L220" s="92" t="s">
        <v>353</v>
      </c>
      <c r="M220" s="195" t="s">
        <v>19</v>
      </c>
      <c r="N220" s="231" t="s">
        <v>376</v>
      </c>
      <c r="O220" s="205">
        <v>11.39</v>
      </c>
      <c r="P220" s="204">
        <f t="shared" si="12"/>
        <v>11.39</v>
      </c>
      <c r="Q220" s="204">
        <f t="shared" si="13"/>
        <v>1.139</v>
      </c>
      <c r="R220" s="202">
        <v>1</v>
      </c>
      <c r="S220" s="203" t="s">
        <v>477</v>
      </c>
      <c r="T220" s="202">
        <v>10</v>
      </c>
      <c r="U220" s="202">
        <v>0</v>
      </c>
      <c r="V220" s="202"/>
      <c r="W220" s="189" t="s">
        <v>360</v>
      </c>
      <c r="X220" s="97">
        <v>1</v>
      </c>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c r="BR220" s="187"/>
      <c r="BS220" s="187"/>
      <c r="BT220" s="187"/>
      <c r="BU220" s="187"/>
      <c r="BV220" s="187"/>
      <c r="BW220" s="187"/>
      <c r="BX220" s="187"/>
    </row>
    <row r="221" spans="1:76" s="190" customFormat="1">
      <c r="A221" s="198"/>
      <c r="B221" s="190">
        <v>217</v>
      </c>
      <c r="C221" s="200">
        <v>13</v>
      </c>
      <c r="D221" s="200">
        <v>7</v>
      </c>
      <c r="E221" s="210">
        <v>44994</v>
      </c>
      <c r="F221" s="209" t="s">
        <v>100</v>
      </c>
      <c r="G221" s="209" t="s">
        <v>92</v>
      </c>
      <c r="H221" s="209" t="s">
        <v>95</v>
      </c>
      <c r="I221" s="209" t="s">
        <v>103</v>
      </c>
      <c r="J221" s="207" t="s">
        <v>100</v>
      </c>
      <c r="K221" s="207" t="s">
        <v>401</v>
      </c>
      <c r="L221" s="92" t="s">
        <v>353</v>
      </c>
      <c r="M221" s="206" t="s">
        <v>19</v>
      </c>
      <c r="N221" s="304" t="s">
        <v>403</v>
      </c>
      <c r="O221" s="205">
        <v>7.49</v>
      </c>
      <c r="P221" s="204">
        <f t="shared" ref="P221:P225" si="14">IFERROR(O221/R221,"-")</f>
        <v>7.49</v>
      </c>
      <c r="Q221" s="204">
        <f t="shared" ref="Q221:Q225" si="15">IFERROR(P221/T221,"-")</f>
        <v>0.749</v>
      </c>
      <c r="R221" s="202">
        <v>1</v>
      </c>
      <c r="S221" s="203" t="s">
        <v>477</v>
      </c>
      <c r="T221" s="202">
        <v>10</v>
      </c>
      <c r="U221" s="202">
        <v>0</v>
      </c>
      <c r="V221" s="202"/>
      <c r="W221" s="189" t="s">
        <v>360</v>
      </c>
      <c r="X221" s="97">
        <v>1</v>
      </c>
      <c r="Y221" s="187"/>
      <c r="Z221" s="18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c r="BR221" s="187"/>
      <c r="BS221" s="187"/>
      <c r="BT221" s="187"/>
      <c r="BU221" s="187"/>
      <c r="BV221" s="187"/>
      <c r="BW221" s="187"/>
      <c r="BX221" s="187"/>
    </row>
    <row r="222" spans="1:76" s="190" customFormat="1">
      <c r="A222" s="198"/>
      <c r="B222" s="190">
        <v>218</v>
      </c>
      <c r="C222" s="200">
        <v>14</v>
      </c>
      <c r="D222" s="200">
        <v>7</v>
      </c>
      <c r="E222" s="210">
        <v>44994</v>
      </c>
      <c r="F222" s="209" t="s">
        <v>100</v>
      </c>
      <c r="G222" s="209" t="s">
        <v>92</v>
      </c>
      <c r="H222" s="209" t="s">
        <v>95</v>
      </c>
      <c r="I222" s="209" t="s">
        <v>103</v>
      </c>
      <c r="J222" s="207" t="s">
        <v>100</v>
      </c>
      <c r="K222" s="207" t="s">
        <v>401</v>
      </c>
      <c r="L222" s="92" t="s">
        <v>353</v>
      </c>
      <c r="M222" s="206" t="s">
        <v>19</v>
      </c>
      <c r="N222" s="304" t="s">
        <v>403</v>
      </c>
      <c r="O222" s="205">
        <v>14.99</v>
      </c>
      <c r="P222" s="204">
        <f t="shared" si="14"/>
        <v>7.4950000000000001</v>
      </c>
      <c r="Q222" s="204">
        <f t="shared" si="15"/>
        <v>0.74950000000000006</v>
      </c>
      <c r="R222" s="202">
        <v>2</v>
      </c>
      <c r="S222" s="203" t="s">
        <v>355</v>
      </c>
      <c r="T222" s="202">
        <v>10</v>
      </c>
      <c r="U222" s="202">
        <v>0</v>
      </c>
      <c r="V222" s="202"/>
      <c r="W222" s="189" t="s">
        <v>360</v>
      </c>
      <c r="X222" s="97">
        <v>1</v>
      </c>
      <c r="Y222" s="187"/>
      <c r="Z222" s="187"/>
      <c r="AA222" s="187"/>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c r="BR222" s="187"/>
      <c r="BS222" s="187"/>
      <c r="BT222" s="187"/>
      <c r="BU222" s="187"/>
      <c r="BV222" s="187"/>
      <c r="BW222" s="187"/>
      <c r="BX222" s="187"/>
    </row>
    <row r="223" spans="1:76" s="190" customFormat="1">
      <c r="A223" s="198"/>
      <c r="B223" s="190">
        <v>219</v>
      </c>
      <c r="C223" s="200">
        <v>15</v>
      </c>
      <c r="D223" s="200">
        <v>7</v>
      </c>
      <c r="E223" s="210">
        <v>44994</v>
      </c>
      <c r="F223" s="209" t="s">
        <v>100</v>
      </c>
      <c r="G223" s="209" t="s">
        <v>92</v>
      </c>
      <c r="H223" s="209" t="s">
        <v>95</v>
      </c>
      <c r="I223" s="209" t="s">
        <v>103</v>
      </c>
      <c r="J223" s="207" t="s">
        <v>100</v>
      </c>
      <c r="K223" s="207" t="s">
        <v>401</v>
      </c>
      <c r="L223" s="92" t="s">
        <v>353</v>
      </c>
      <c r="M223" s="206" t="s">
        <v>19</v>
      </c>
      <c r="N223" s="304" t="s">
        <v>403</v>
      </c>
      <c r="O223" s="205">
        <v>29.49</v>
      </c>
      <c r="P223" s="204">
        <f t="shared" si="14"/>
        <v>7.3724999999999996</v>
      </c>
      <c r="Q223" s="204">
        <f t="shared" si="15"/>
        <v>0.73724999999999996</v>
      </c>
      <c r="R223" s="202">
        <v>4</v>
      </c>
      <c r="S223" s="203" t="s">
        <v>404</v>
      </c>
      <c r="T223" s="202">
        <v>10</v>
      </c>
      <c r="U223" s="202">
        <v>0</v>
      </c>
      <c r="V223" s="202"/>
      <c r="W223" s="189" t="s">
        <v>360</v>
      </c>
      <c r="X223" s="97">
        <v>1</v>
      </c>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c r="BR223" s="187"/>
      <c r="BS223" s="187"/>
      <c r="BT223" s="187"/>
      <c r="BU223" s="187"/>
      <c r="BV223" s="187"/>
      <c r="BW223" s="187"/>
      <c r="BX223" s="187"/>
    </row>
    <row r="224" spans="1:76" s="190" customFormat="1">
      <c r="A224" s="198"/>
      <c r="B224" s="190">
        <v>220</v>
      </c>
      <c r="C224" s="200">
        <v>16</v>
      </c>
      <c r="D224" s="200">
        <v>7</v>
      </c>
      <c r="E224" s="210">
        <v>45015</v>
      </c>
      <c r="F224" s="209" t="s">
        <v>100</v>
      </c>
      <c r="G224" s="209" t="s">
        <v>92</v>
      </c>
      <c r="H224" s="209" t="s">
        <v>95</v>
      </c>
      <c r="I224" s="209" t="s">
        <v>405</v>
      </c>
      <c r="J224" s="188" t="s">
        <v>374</v>
      </c>
      <c r="K224" s="207" t="s">
        <v>406</v>
      </c>
      <c r="L224" s="92" t="s">
        <v>353</v>
      </c>
      <c r="M224" s="195" t="s">
        <v>19</v>
      </c>
      <c r="N224" s="231" t="s">
        <v>376</v>
      </c>
      <c r="O224" s="205">
        <v>19.989999999999998</v>
      </c>
      <c r="P224" s="204">
        <f t="shared" si="14"/>
        <v>19.989999999999998</v>
      </c>
      <c r="Q224" s="204">
        <f t="shared" si="15"/>
        <v>1.9989999999999999</v>
      </c>
      <c r="R224" s="202">
        <v>1</v>
      </c>
      <c r="S224" s="203" t="s">
        <v>477</v>
      </c>
      <c r="T224" s="202">
        <v>10</v>
      </c>
      <c r="U224" s="202"/>
      <c r="V224" s="202"/>
      <c r="W224" s="303"/>
      <c r="X224" s="9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c r="BR224" s="187"/>
      <c r="BS224" s="187"/>
      <c r="BT224" s="187"/>
      <c r="BU224" s="187"/>
      <c r="BV224" s="187"/>
      <c r="BW224" s="187"/>
      <c r="BX224" s="187"/>
    </row>
    <row r="225" spans="1:76" s="190" customFormat="1">
      <c r="A225" s="198"/>
      <c r="B225" s="190">
        <v>221</v>
      </c>
      <c r="C225" s="200">
        <v>17</v>
      </c>
      <c r="D225" s="200">
        <v>7</v>
      </c>
      <c r="E225" s="210">
        <v>45015</v>
      </c>
      <c r="F225" s="209" t="s">
        <v>100</v>
      </c>
      <c r="G225" s="209" t="s">
        <v>92</v>
      </c>
      <c r="H225" s="209" t="s">
        <v>95</v>
      </c>
      <c r="I225" s="209" t="s">
        <v>405</v>
      </c>
      <c r="J225" s="207" t="s">
        <v>100</v>
      </c>
      <c r="K225" s="207" t="s">
        <v>401</v>
      </c>
      <c r="L225" s="92" t="s">
        <v>353</v>
      </c>
      <c r="M225" s="206" t="s">
        <v>19</v>
      </c>
      <c r="N225" s="304" t="s">
        <v>403</v>
      </c>
      <c r="O225" s="205">
        <v>12.99</v>
      </c>
      <c r="P225" s="204">
        <f t="shared" si="14"/>
        <v>12.99</v>
      </c>
      <c r="Q225" s="204">
        <f t="shared" si="15"/>
        <v>1.2989999999999999</v>
      </c>
      <c r="R225" s="202">
        <v>1</v>
      </c>
      <c r="S225" s="203" t="s">
        <v>477</v>
      </c>
      <c r="T225" s="202">
        <v>10</v>
      </c>
      <c r="U225" s="202">
        <v>0</v>
      </c>
      <c r="V225" s="202"/>
      <c r="W225" s="189" t="s">
        <v>360</v>
      </c>
      <c r="X225" s="97">
        <v>1</v>
      </c>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c r="BR225" s="187"/>
      <c r="BS225" s="187"/>
      <c r="BT225" s="187"/>
      <c r="BU225" s="187"/>
      <c r="BV225" s="187"/>
      <c r="BW225" s="187"/>
      <c r="BX225" s="187"/>
    </row>
    <row r="226" spans="1:76" s="190" customFormat="1">
      <c r="A226" s="198"/>
      <c r="B226" s="190">
        <v>222</v>
      </c>
      <c r="C226" s="200">
        <v>18</v>
      </c>
      <c r="D226" s="200">
        <v>7</v>
      </c>
      <c r="E226" s="210">
        <v>45015</v>
      </c>
      <c r="F226" s="209" t="s">
        <v>100</v>
      </c>
      <c r="G226" s="209" t="s">
        <v>92</v>
      </c>
      <c r="H226" s="209" t="s">
        <v>95</v>
      </c>
      <c r="I226" s="209" t="s">
        <v>405</v>
      </c>
      <c r="J226" s="207" t="s">
        <v>100</v>
      </c>
      <c r="K226" s="207" t="s">
        <v>401</v>
      </c>
      <c r="L226" s="92" t="s">
        <v>353</v>
      </c>
      <c r="M226" s="206" t="s">
        <v>19</v>
      </c>
      <c r="N226" s="304" t="s">
        <v>403</v>
      </c>
      <c r="O226" s="205"/>
      <c r="P226" s="204" t="s">
        <v>412</v>
      </c>
      <c r="Q226" s="204" t="s">
        <v>412</v>
      </c>
      <c r="R226" s="202">
        <v>2</v>
      </c>
      <c r="S226" s="203" t="s">
        <v>355</v>
      </c>
      <c r="T226" s="202">
        <v>10</v>
      </c>
      <c r="U226" s="202">
        <v>0</v>
      </c>
      <c r="V226" s="202"/>
      <c r="W226" s="189" t="s">
        <v>360</v>
      </c>
      <c r="X226" s="97">
        <v>1</v>
      </c>
      <c r="Y226" s="187"/>
      <c r="Z226" s="187"/>
      <c r="AA226" s="187"/>
      <c r="AB226" s="187"/>
      <c r="AC226" s="187"/>
      <c r="AD226" s="187"/>
      <c r="AE226" s="187"/>
      <c r="AF226" s="187"/>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c r="BR226" s="187"/>
      <c r="BS226" s="187"/>
      <c r="BT226" s="187"/>
      <c r="BU226" s="187"/>
      <c r="BV226" s="187"/>
      <c r="BW226" s="187"/>
      <c r="BX226" s="187"/>
    </row>
    <row r="227" spans="1:76" s="190" customFormat="1">
      <c r="A227" s="198"/>
      <c r="B227" s="190">
        <v>223</v>
      </c>
      <c r="C227" s="200">
        <v>19</v>
      </c>
      <c r="D227" s="200">
        <v>14</v>
      </c>
      <c r="E227" s="210">
        <v>44972</v>
      </c>
      <c r="F227" s="209" t="s">
        <v>116</v>
      </c>
      <c r="G227" s="209" t="s">
        <v>92</v>
      </c>
      <c r="H227" s="209" t="s">
        <v>88</v>
      </c>
      <c r="I227" s="209" t="s">
        <v>413</v>
      </c>
      <c r="J227" s="208" t="s">
        <v>414</v>
      </c>
      <c r="K227" s="199" t="s">
        <v>415</v>
      </c>
      <c r="L227" s="92" t="s">
        <v>353</v>
      </c>
      <c r="M227" s="225" t="s">
        <v>19</v>
      </c>
      <c r="N227" s="302" t="s">
        <v>416</v>
      </c>
      <c r="O227" s="205">
        <v>12.99</v>
      </c>
      <c r="P227" s="204">
        <f t="shared" ref="P227:P245" si="16">IFERROR(O227/R227,"-")</f>
        <v>6.4950000000000001</v>
      </c>
      <c r="Q227" s="204">
        <f t="shared" ref="Q227:Q245" si="17">IFERROR(P227/T227,"-")</f>
        <v>0.64949999999999997</v>
      </c>
      <c r="R227" s="202">
        <v>2</v>
      </c>
      <c r="S227" s="202" t="s">
        <v>355</v>
      </c>
      <c r="T227" s="202">
        <v>10</v>
      </c>
      <c r="U227" s="202">
        <v>0</v>
      </c>
      <c r="V227" s="202"/>
      <c r="W227" s="189" t="s">
        <v>360</v>
      </c>
      <c r="X227" s="97">
        <v>1</v>
      </c>
      <c r="Y227" s="187"/>
      <c r="Z227" s="18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c r="BR227" s="187"/>
      <c r="BS227" s="187"/>
      <c r="BT227" s="187"/>
      <c r="BU227" s="187"/>
      <c r="BV227" s="187"/>
      <c r="BW227" s="187"/>
      <c r="BX227" s="187"/>
    </row>
    <row r="228" spans="1:76" s="190" customFormat="1">
      <c r="A228" s="198"/>
      <c r="B228" s="190">
        <v>224</v>
      </c>
      <c r="C228" s="200">
        <v>20</v>
      </c>
      <c r="D228" s="200">
        <v>14</v>
      </c>
      <c r="E228" s="210">
        <v>44994</v>
      </c>
      <c r="F228" s="209" t="s">
        <v>116</v>
      </c>
      <c r="G228" s="209" t="s">
        <v>92</v>
      </c>
      <c r="H228" s="209" t="s">
        <v>88</v>
      </c>
      <c r="I228" s="209" t="s">
        <v>119</v>
      </c>
      <c r="J228" s="208" t="s">
        <v>414</v>
      </c>
      <c r="K228" s="207" t="s">
        <v>415</v>
      </c>
      <c r="L228" s="92" t="s">
        <v>353</v>
      </c>
      <c r="M228" s="225" t="s">
        <v>19</v>
      </c>
      <c r="N228" s="302" t="s">
        <v>416</v>
      </c>
      <c r="O228" s="205">
        <v>8.99</v>
      </c>
      <c r="P228" s="204">
        <f t="shared" si="16"/>
        <v>8.99</v>
      </c>
      <c r="Q228" s="204">
        <f t="shared" si="17"/>
        <v>0.89900000000000002</v>
      </c>
      <c r="R228" s="202">
        <v>1</v>
      </c>
      <c r="S228" s="203" t="s">
        <v>477</v>
      </c>
      <c r="T228" s="202">
        <v>10</v>
      </c>
      <c r="U228" s="202">
        <v>0</v>
      </c>
      <c r="V228" s="202"/>
      <c r="W228" s="189" t="s">
        <v>360</v>
      </c>
      <c r="X228" s="97">
        <v>1</v>
      </c>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c r="BR228" s="187"/>
      <c r="BS228" s="187"/>
      <c r="BT228" s="187"/>
      <c r="BU228" s="187"/>
      <c r="BV228" s="187"/>
      <c r="BW228" s="187"/>
      <c r="BX228" s="187"/>
    </row>
    <row r="229" spans="1:76" s="190" customFormat="1">
      <c r="A229" s="198"/>
      <c r="B229" s="190">
        <v>225</v>
      </c>
      <c r="C229" s="200">
        <v>21</v>
      </c>
      <c r="D229" s="200">
        <v>14</v>
      </c>
      <c r="E229" s="210">
        <v>44994</v>
      </c>
      <c r="F229" s="209" t="s">
        <v>116</v>
      </c>
      <c r="G229" s="209" t="s">
        <v>92</v>
      </c>
      <c r="H229" s="209" t="s">
        <v>88</v>
      </c>
      <c r="I229" s="209" t="s">
        <v>119</v>
      </c>
      <c r="J229" s="208" t="s">
        <v>414</v>
      </c>
      <c r="K229" s="207" t="s">
        <v>415</v>
      </c>
      <c r="L229" s="92" t="s">
        <v>353</v>
      </c>
      <c r="M229" s="225" t="s">
        <v>19</v>
      </c>
      <c r="N229" s="302" t="s">
        <v>416</v>
      </c>
      <c r="O229" s="205">
        <v>12.99</v>
      </c>
      <c r="P229" s="204">
        <f t="shared" si="16"/>
        <v>6.4950000000000001</v>
      </c>
      <c r="Q229" s="204">
        <f t="shared" si="17"/>
        <v>0.64949999999999997</v>
      </c>
      <c r="R229" s="202">
        <v>2</v>
      </c>
      <c r="S229" s="203" t="s">
        <v>355</v>
      </c>
      <c r="T229" s="202">
        <v>10</v>
      </c>
      <c r="U229" s="202">
        <v>0</v>
      </c>
      <c r="V229" s="202"/>
      <c r="W229" s="189" t="s">
        <v>360</v>
      </c>
      <c r="X229" s="97">
        <v>1</v>
      </c>
      <c r="Y229" s="187"/>
      <c r="Z229" s="18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c r="BR229" s="187"/>
      <c r="BS229" s="187"/>
      <c r="BT229" s="187"/>
      <c r="BU229" s="187"/>
      <c r="BV229" s="187"/>
      <c r="BW229" s="187"/>
      <c r="BX229" s="187"/>
    </row>
    <row r="230" spans="1:76" s="190" customFormat="1">
      <c r="A230" s="198"/>
      <c r="B230" s="190">
        <v>226</v>
      </c>
      <c r="C230" s="200">
        <v>22</v>
      </c>
      <c r="D230" s="200">
        <v>14</v>
      </c>
      <c r="E230" s="210">
        <v>45015</v>
      </c>
      <c r="F230" s="209" t="s">
        <v>116</v>
      </c>
      <c r="G230" s="209" t="s">
        <v>92</v>
      </c>
      <c r="H230" s="209" t="s">
        <v>88</v>
      </c>
      <c r="I230" s="209" t="s">
        <v>421</v>
      </c>
      <c r="J230" s="208" t="s">
        <v>414</v>
      </c>
      <c r="K230" s="207" t="s">
        <v>415</v>
      </c>
      <c r="L230" s="92" t="s">
        <v>353</v>
      </c>
      <c r="M230" s="225" t="s">
        <v>19</v>
      </c>
      <c r="N230" s="302" t="s">
        <v>416</v>
      </c>
      <c r="O230" s="205">
        <v>8.99</v>
      </c>
      <c r="P230" s="204">
        <f t="shared" si="16"/>
        <v>8.99</v>
      </c>
      <c r="Q230" s="204">
        <f t="shared" si="17"/>
        <v>0.89900000000000002</v>
      </c>
      <c r="R230" s="202">
        <v>1</v>
      </c>
      <c r="S230" s="203" t="s">
        <v>477</v>
      </c>
      <c r="T230" s="202">
        <v>10</v>
      </c>
      <c r="U230" s="202">
        <v>0</v>
      </c>
      <c r="V230" s="202"/>
      <c r="W230" s="189" t="s">
        <v>360</v>
      </c>
      <c r="X230" s="97">
        <v>1</v>
      </c>
      <c r="Y230" s="187"/>
      <c r="Z230" s="187"/>
      <c r="AA230" s="187"/>
      <c r="AB230" s="187"/>
      <c r="AC230" s="187"/>
      <c r="AD230" s="187"/>
      <c r="AE230" s="187"/>
      <c r="AF230" s="187"/>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c r="BR230" s="187"/>
      <c r="BS230" s="187"/>
      <c r="BT230" s="187"/>
      <c r="BU230" s="187"/>
      <c r="BV230" s="187"/>
      <c r="BW230" s="187"/>
      <c r="BX230" s="187"/>
    </row>
    <row r="231" spans="1:76" s="190" customFormat="1">
      <c r="A231" s="198"/>
      <c r="B231" s="190">
        <v>227</v>
      </c>
      <c r="C231" s="200">
        <v>23</v>
      </c>
      <c r="D231" s="200">
        <v>14</v>
      </c>
      <c r="E231" s="210">
        <v>45015</v>
      </c>
      <c r="F231" s="209" t="s">
        <v>116</v>
      </c>
      <c r="G231" s="209" t="s">
        <v>92</v>
      </c>
      <c r="H231" s="209" t="s">
        <v>88</v>
      </c>
      <c r="I231" s="209" t="s">
        <v>421</v>
      </c>
      <c r="J231" s="208" t="s">
        <v>414</v>
      </c>
      <c r="K231" s="207" t="s">
        <v>415</v>
      </c>
      <c r="L231" s="92" t="s">
        <v>353</v>
      </c>
      <c r="M231" s="225" t="s">
        <v>19</v>
      </c>
      <c r="N231" s="302" t="s">
        <v>416</v>
      </c>
      <c r="O231" s="205">
        <v>12.99</v>
      </c>
      <c r="P231" s="204">
        <f t="shared" si="16"/>
        <v>6.4950000000000001</v>
      </c>
      <c r="Q231" s="204">
        <f t="shared" si="17"/>
        <v>0.64949999999999997</v>
      </c>
      <c r="R231" s="202">
        <v>2</v>
      </c>
      <c r="S231" s="203" t="s">
        <v>355</v>
      </c>
      <c r="T231" s="202">
        <v>10</v>
      </c>
      <c r="U231" s="202">
        <v>0</v>
      </c>
      <c r="V231" s="202"/>
      <c r="W231" s="189" t="s">
        <v>360</v>
      </c>
      <c r="X231" s="97">
        <v>1</v>
      </c>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c r="BR231" s="187"/>
      <c r="BS231" s="187"/>
      <c r="BT231" s="187"/>
      <c r="BU231" s="187"/>
      <c r="BV231" s="187"/>
      <c r="BW231" s="187"/>
      <c r="BX231" s="187"/>
    </row>
    <row r="232" spans="1:76" s="190" customFormat="1">
      <c r="A232" s="198"/>
      <c r="B232" s="190">
        <v>228</v>
      </c>
      <c r="C232" s="200">
        <v>24</v>
      </c>
      <c r="D232" s="200">
        <v>30</v>
      </c>
      <c r="E232" s="210">
        <v>44994</v>
      </c>
      <c r="F232" s="209" t="s">
        <v>152</v>
      </c>
      <c r="G232" s="209" t="s">
        <v>92</v>
      </c>
      <c r="H232" s="209" t="s">
        <v>154</v>
      </c>
      <c r="I232" s="209" t="s">
        <v>156</v>
      </c>
      <c r="J232" s="207" t="s">
        <v>152</v>
      </c>
      <c r="K232" s="207" t="s">
        <v>424</v>
      </c>
      <c r="L232" s="92" t="s">
        <v>353</v>
      </c>
      <c r="M232" s="206" t="s">
        <v>19</v>
      </c>
      <c r="N232" s="304" t="s">
        <v>425</v>
      </c>
      <c r="O232" s="205">
        <v>11.49</v>
      </c>
      <c r="P232" s="204">
        <f t="shared" si="16"/>
        <v>11.49</v>
      </c>
      <c r="Q232" s="204">
        <f t="shared" si="17"/>
        <v>1.149</v>
      </c>
      <c r="R232" s="202">
        <v>1</v>
      </c>
      <c r="S232" s="203" t="s">
        <v>477</v>
      </c>
      <c r="T232" s="202">
        <v>10</v>
      </c>
      <c r="U232" s="202">
        <v>0</v>
      </c>
      <c r="V232" s="202"/>
      <c r="W232" s="189" t="s">
        <v>360</v>
      </c>
      <c r="X232" s="97">
        <v>1</v>
      </c>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c r="BR232" s="187"/>
      <c r="BS232" s="187"/>
      <c r="BT232" s="187"/>
      <c r="BU232" s="187"/>
      <c r="BV232" s="187"/>
      <c r="BW232" s="187"/>
      <c r="BX232" s="187"/>
    </row>
    <row r="233" spans="1:76" s="190" customFormat="1">
      <c r="A233" s="198"/>
      <c r="B233" s="190">
        <v>229</v>
      </c>
      <c r="C233" s="200">
        <v>25</v>
      </c>
      <c r="D233" s="200">
        <v>3</v>
      </c>
      <c r="E233" s="210">
        <v>44994</v>
      </c>
      <c r="F233" s="209" t="s">
        <v>85</v>
      </c>
      <c r="G233" s="209" t="s">
        <v>92</v>
      </c>
      <c r="H233" s="209" t="s">
        <v>88</v>
      </c>
      <c r="I233" s="209" t="s">
        <v>91</v>
      </c>
      <c r="J233" s="207" t="s">
        <v>85</v>
      </c>
      <c r="K233" s="207" t="s">
        <v>427</v>
      </c>
      <c r="L233" s="92" t="s">
        <v>353</v>
      </c>
      <c r="M233" s="206" t="s">
        <v>19</v>
      </c>
      <c r="N233" s="304" t="s">
        <v>428</v>
      </c>
      <c r="O233" s="205">
        <v>7.88</v>
      </c>
      <c r="P233" s="204">
        <f t="shared" si="16"/>
        <v>7.88</v>
      </c>
      <c r="Q233" s="204">
        <f t="shared" si="17"/>
        <v>0.78800000000000003</v>
      </c>
      <c r="R233" s="202">
        <v>1</v>
      </c>
      <c r="S233" s="203" t="s">
        <v>477</v>
      </c>
      <c r="T233" s="202">
        <v>10</v>
      </c>
      <c r="U233" s="202">
        <v>0</v>
      </c>
      <c r="V233" s="202"/>
      <c r="W233" s="189" t="s">
        <v>360</v>
      </c>
      <c r="X233" s="97">
        <v>1</v>
      </c>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7"/>
      <c r="BV233" s="187"/>
      <c r="BW233" s="187"/>
      <c r="BX233" s="187"/>
    </row>
    <row r="234" spans="1:76" s="190" customFormat="1">
      <c r="A234" s="198"/>
      <c r="B234" s="190">
        <v>230</v>
      </c>
      <c r="C234" s="200">
        <v>26</v>
      </c>
      <c r="D234" s="200">
        <v>3</v>
      </c>
      <c r="E234" s="210">
        <v>44994</v>
      </c>
      <c r="F234" s="209" t="s">
        <v>85</v>
      </c>
      <c r="G234" s="209" t="s">
        <v>92</v>
      </c>
      <c r="H234" s="209" t="s">
        <v>88</v>
      </c>
      <c r="I234" s="209" t="s">
        <v>91</v>
      </c>
      <c r="J234" s="207" t="s">
        <v>85</v>
      </c>
      <c r="K234" s="207" t="s">
        <v>427</v>
      </c>
      <c r="L234" s="92" t="s">
        <v>353</v>
      </c>
      <c r="M234" s="206" t="s">
        <v>19</v>
      </c>
      <c r="N234" s="304" t="s">
        <v>428</v>
      </c>
      <c r="O234" s="205">
        <v>14.88</v>
      </c>
      <c r="P234" s="204">
        <f t="shared" si="16"/>
        <v>7.44</v>
      </c>
      <c r="Q234" s="204">
        <f t="shared" si="17"/>
        <v>0.74399999999999999</v>
      </c>
      <c r="R234" s="202">
        <v>2</v>
      </c>
      <c r="S234" s="203" t="s">
        <v>355</v>
      </c>
      <c r="T234" s="202">
        <v>10</v>
      </c>
      <c r="U234" s="202">
        <v>0</v>
      </c>
      <c r="V234" s="202"/>
      <c r="W234" s="189" t="s">
        <v>360</v>
      </c>
      <c r="X234" s="97">
        <v>1</v>
      </c>
      <c r="Y234" s="187"/>
      <c r="Z234" s="187"/>
      <c r="AA234" s="187"/>
      <c r="AB234" s="187"/>
      <c r="AC234" s="187"/>
      <c r="AD234" s="187"/>
      <c r="AE234" s="187"/>
      <c r="AF234" s="187"/>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c r="BR234" s="187"/>
      <c r="BS234" s="187"/>
      <c r="BT234" s="187"/>
      <c r="BU234" s="187"/>
      <c r="BV234" s="187"/>
      <c r="BW234" s="187"/>
      <c r="BX234" s="187"/>
    </row>
    <row r="235" spans="1:76" s="190" customFormat="1">
      <c r="A235" s="198"/>
      <c r="B235" s="190">
        <v>231</v>
      </c>
      <c r="C235" s="200">
        <v>27</v>
      </c>
      <c r="D235" s="200">
        <v>3</v>
      </c>
      <c r="E235" s="210">
        <v>44994</v>
      </c>
      <c r="F235" s="209" t="s">
        <v>85</v>
      </c>
      <c r="G235" s="209" t="s">
        <v>92</v>
      </c>
      <c r="H235" s="209" t="s">
        <v>88</v>
      </c>
      <c r="I235" s="209" t="s">
        <v>91</v>
      </c>
      <c r="J235" s="207" t="s">
        <v>85</v>
      </c>
      <c r="K235" s="207" t="s">
        <v>427</v>
      </c>
      <c r="L235" s="92" t="s">
        <v>353</v>
      </c>
      <c r="M235" s="206" t="s">
        <v>19</v>
      </c>
      <c r="N235" s="304" t="s">
        <v>428</v>
      </c>
      <c r="O235" s="205">
        <v>21.88</v>
      </c>
      <c r="P235" s="204">
        <f t="shared" si="16"/>
        <v>5.47</v>
      </c>
      <c r="Q235" s="204">
        <f t="shared" si="17"/>
        <v>0.54699999999999993</v>
      </c>
      <c r="R235" s="202">
        <v>4</v>
      </c>
      <c r="S235" s="203" t="s">
        <v>404</v>
      </c>
      <c r="T235" s="202">
        <v>10</v>
      </c>
      <c r="U235" s="202">
        <v>0</v>
      </c>
      <c r="V235" s="202"/>
      <c r="W235" s="189" t="s">
        <v>360</v>
      </c>
      <c r="X235" s="97">
        <v>1</v>
      </c>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c r="BR235" s="187"/>
      <c r="BS235" s="187"/>
      <c r="BT235" s="187"/>
      <c r="BU235" s="187"/>
      <c r="BV235" s="187"/>
      <c r="BW235" s="187"/>
      <c r="BX235" s="187"/>
    </row>
    <row r="236" spans="1:76" s="190" customFormat="1">
      <c r="A236" s="198"/>
      <c r="B236" s="190">
        <v>232</v>
      </c>
      <c r="C236" s="200">
        <v>28</v>
      </c>
      <c r="D236" s="200">
        <v>104</v>
      </c>
      <c r="E236" s="210" t="e">
        <f>VLOOKUP($D236,#REF!,'Instore - Product Database'!D$3,FALSE)</f>
        <v>#REF!</v>
      </c>
      <c r="F236" s="305" t="e">
        <f>VLOOKUP($D236,#REF!,'Instore - Product Database'!E$3,FALSE)</f>
        <v>#REF!</v>
      </c>
      <c r="G236" s="305" t="e">
        <f>VLOOKUP($D236,#REF!,'Instore - Product Database'!F$3,FALSE)</f>
        <v>#REF!</v>
      </c>
      <c r="H236" s="305" t="e">
        <f>VLOOKUP($D236,#REF!,'Instore - Product Database'!G$3,FALSE)</f>
        <v>#REF!</v>
      </c>
      <c r="I236" s="305" t="e">
        <f>VLOOKUP($D236,#REF!,'Instore - Product Database'!H$3,FALSE)</f>
        <v>#REF!</v>
      </c>
      <c r="J236" s="207" t="s">
        <v>85</v>
      </c>
      <c r="K236" s="207" t="s">
        <v>427</v>
      </c>
      <c r="L236" s="92" t="s">
        <v>353</v>
      </c>
      <c r="M236" s="206" t="s">
        <v>19</v>
      </c>
      <c r="N236" s="304" t="s">
        <v>428</v>
      </c>
      <c r="O236" s="205">
        <v>7.88</v>
      </c>
      <c r="P236" s="204">
        <f t="shared" si="16"/>
        <v>7.88</v>
      </c>
      <c r="Q236" s="204">
        <f t="shared" si="17"/>
        <v>0.78800000000000003</v>
      </c>
      <c r="R236" s="202">
        <v>1</v>
      </c>
      <c r="S236" s="203" t="s">
        <v>477</v>
      </c>
      <c r="T236" s="202">
        <v>10</v>
      </c>
      <c r="U236" s="202">
        <v>0</v>
      </c>
      <c r="V236" s="202"/>
      <c r="W236" s="189" t="s">
        <v>360</v>
      </c>
      <c r="X236" s="97">
        <v>1</v>
      </c>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c r="BR236" s="187"/>
      <c r="BS236" s="187"/>
      <c r="BT236" s="187"/>
      <c r="BU236" s="187"/>
      <c r="BV236" s="187"/>
      <c r="BW236" s="187"/>
      <c r="BX236" s="187"/>
    </row>
    <row r="237" spans="1:76" s="190" customFormat="1">
      <c r="A237" s="198"/>
      <c r="B237" s="190">
        <v>233</v>
      </c>
      <c r="C237" s="200">
        <v>29</v>
      </c>
      <c r="D237" s="200">
        <v>104</v>
      </c>
      <c r="E237" s="210" t="e">
        <f>VLOOKUP($D237,#REF!,'Instore - Product Database'!D$3,FALSE)</f>
        <v>#REF!</v>
      </c>
      <c r="F237" s="305" t="e">
        <f>VLOOKUP($D237,#REF!,'Instore - Product Database'!E$3,FALSE)</f>
        <v>#REF!</v>
      </c>
      <c r="G237" s="305" t="e">
        <f>VLOOKUP($D237,#REF!,'Instore - Product Database'!F$3,FALSE)</f>
        <v>#REF!</v>
      </c>
      <c r="H237" s="305" t="e">
        <f>VLOOKUP($D237,#REF!,'Instore - Product Database'!G$3,FALSE)</f>
        <v>#REF!</v>
      </c>
      <c r="I237" s="305" t="e">
        <f>VLOOKUP($D237,#REF!,'Instore - Product Database'!H$3,FALSE)</f>
        <v>#REF!</v>
      </c>
      <c r="J237" s="207" t="s">
        <v>85</v>
      </c>
      <c r="K237" s="207" t="s">
        <v>427</v>
      </c>
      <c r="L237" s="92" t="s">
        <v>353</v>
      </c>
      <c r="M237" s="206" t="s">
        <v>19</v>
      </c>
      <c r="N237" s="304" t="s">
        <v>428</v>
      </c>
      <c r="O237" s="205">
        <v>14.88</v>
      </c>
      <c r="P237" s="204">
        <f t="shared" si="16"/>
        <v>7.44</v>
      </c>
      <c r="Q237" s="204">
        <f t="shared" si="17"/>
        <v>0.74399999999999999</v>
      </c>
      <c r="R237" s="202">
        <v>2</v>
      </c>
      <c r="S237" s="203" t="s">
        <v>355</v>
      </c>
      <c r="T237" s="202">
        <v>10</v>
      </c>
      <c r="U237" s="202">
        <v>0</v>
      </c>
      <c r="V237" s="202"/>
      <c r="W237" s="189" t="s">
        <v>360</v>
      </c>
      <c r="X237" s="97">
        <v>1</v>
      </c>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c r="BR237" s="187"/>
      <c r="BS237" s="187"/>
      <c r="BT237" s="187"/>
      <c r="BU237" s="187"/>
      <c r="BV237" s="187"/>
      <c r="BW237" s="187"/>
      <c r="BX237" s="187"/>
    </row>
    <row r="238" spans="1:76" s="190" customFormat="1">
      <c r="A238" s="198"/>
      <c r="B238" s="190">
        <v>234</v>
      </c>
      <c r="C238" s="200">
        <v>30</v>
      </c>
      <c r="D238" s="200">
        <v>104</v>
      </c>
      <c r="E238" s="210" t="e">
        <f>VLOOKUP($D238,#REF!,'Instore - Product Database'!D$3,FALSE)</f>
        <v>#REF!</v>
      </c>
      <c r="F238" s="305" t="e">
        <f>VLOOKUP($D238,#REF!,'Instore - Product Database'!E$3,FALSE)</f>
        <v>#REF!</v>
      </c>
      <c r="G238" s="305" t="e">
        <f>VLOOKUP($D238,#REF!,'Instore - Product Database'!F$3,FALSE)</f>
        <v>#REF!</v>
      </c>
      <c r="H238" s="305" t="e">
        <f>VLOOKUP($D238,#REF!,'Instore - Product Database'!G$3,FALSE)</f>
        <v>#REF!</v>
      </c>
      <c r="I238" s="305" t="e">
        <f>VLOOKUP($D238,#REF!,'Instore - Product Database'!H$3,FALSE)</f>
        <v>#REF!</v>
      </c>
      <c r="J238" s="207" t="s">
        <v>85</v>
      </c>
      <c r="K238" s="207" t="s">
        <v>427</v>
      </c>
      <c r="L238" s="92" t="s">
        <v>353</v>
      </c>
      <c r="M238" s="206" t="s">
        <v>19</v>
      </c>
      <c r="N238" s="304" t="s">
        <v>428</v>
      </c>
      <c r="O238" s="205">
        <v>21.88</v>
      </c>
      <c r="P238" s="204">
        <f t="shared" si="16"/>
        <v>5.47</v>
      </c>
      <c r="Q238" s="204">
        <f t="shared" si="17"/>
        <v>0.54699999999999993</v>
      </c>
      <c r="R238" s="202">
        <v>4</v>
      </c>
      <c r="S238" s="203" t="s">
        <v>404</v>
      </c>
      <c r="T238" s="202">
        <v>10</v>
      </c>
      <c r="U238" s="202">
        <v>0</v>
      </c>
      <c r="V238" s="202"/>
      <c r="W238" s="189" t="s">
        <v>360</v>
      </c>
      <c r="X238" s="97">
        <v>1</v>
      </c>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row>
    <row r="239" spans="1:76" s="190" customFormat="1">
      <c r="A239" s="198"/>
      <c r="B239" s="190">
        <v>235</v>
      </c>
      <c r="C239" s="200">
        <v>31</v>
      </c>
      <c r="D239" s="200">
        <v>105</v>
      </c>
      <c r="E239" s="210" t="e">
        <f>VLOOKUP($D239,#REF!,'Instore - Product Database'!D$3,FALSE)</f>
        <v>#REF!</v>
      </c>
      <c r="F239" s="305" t="e">
        <f>VLOOKUP($D239,#REF!,'Instore - Product Database'!E$3,FALSE)</f>
        <v>#REF!</v>
      </c>
      <c r="G239" s="305" t="e">
        <f>VLOOKUP($D239,#REF!,'Instore - Product Database'!F$3,FALSE)</f>
        <v>#REF!</v>
      </c>
      <c r="H239" s="305" t="e">
        <f>VLOOKUP($D239,#REF!,'Instore - Product Database'!G$3,FALSE)</f>
        <v>#REF!</v>
      </c>
      <c r="I239" s="305" t="e">
        <f>VLOOKUP($D239,#REF!,'Instore - Product Database'!H$3,FALSE)</f>
        <v>#REF!</v>
      </c>
      <c r="J239" s="207" t="s">
        <v>388</v>
      </c>
      <c r="K239" s="207" t="s">
        <v>389</v>
      </c>
      <c r="L239" s="92" t="s">
        <v>353</v>
      </c>
      <c r="M239" s="225" t="s">
        <v>19</v>
      </c>
      <c r="N239" s="231" t="s">
        <v>391</v>
      </c>
      <c r="O239" s="205">
        <v>7.98</v>
      </c>
      <c r="P239" s="204">
        <f t="shared" si="16"/>
        <v>3.99</v>
      </c>
      <c r="Q239" s="204">
        <f t="shared" si="17"/>
        <v>0.49875000000000003</v>
      </c>
      <c r="R239" s="306">
        <v>2</v>
      </c>
      <c r="S239" s="203" t="str">
        <f>IF(R239="","",IF(R239=1,"Single canister",CONCATENATE(R239,"-pack")))</f>
        <v>2-pack</v>
      </c>
      <c r="T239" s="202">
        <v>8</v>
      </c>
      <c r="U239" s="202"/>
      <c r="V239" s="202"/>
      <c r="W239" s="304"/>
      <c r="X239" s="97">
        <v>0</v>
      </c>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c r="BR239" s="187"/>
      <c r="BS239" s="187"/>
      <c r="BT239" s="187"/>
      <c r="BU239" s="187"/>
      <c r="BV239" s="187"/>
      <c r="BW239" s="187"/>
      <c r="BX239" s="187"/>
    </row>
    <row r="240" spans="1:76" s="190" customFormat="1">
      <c r="A240" s="198"/>
      <c r="B240" s="190">
        <v>236</v>
      </c>
      <c r="C240" s="200">
        <v>32</v>
      </c>
      <c r="D240" s="200">
        <v>105</v>
      </c>
      <c r="E240" s="210" t="str">
        <f>IFERROR(VLOOKUP($D240,#REF!,'Instore - Product Database'!D$3,FALSE),"")</f>
        <v/>
      </c>
      <c r="F240" s="305" t="str">
        <f>IFERROR(VLOOKUP($D240,#REF!,'Instore - Product Database'!E$3,FALSE),"")</f>
        <v/>
      </c>
      <c r="G240" s="305" t="str">
        <f>IFERROR(VLOOKUP($D240,#REF!,'Instore - Product Database'!F$3,FALSE),"")</f>
        <v/>
      </c>
      <c r="H240" s="305" t="str">
        <f>IFERROR(VLOOKUP($D240,#REF!,'Instore - Product Database'!G$3,FALSE),"")</f>
        <v/>
      </c>
      <c r="I240" s="305" t="str">
        <f>IFERROR(VLOOKUP($D240,#REF!,'Instore - Product Database'!H$3,FALSE),"")</f>
        <v/>
      </c>
      <c r="J240" s="208" t="s">
        <v>414</v>
      </c>
      <c r="K240" s="207" t="s">
        <v>415</v>
      </c>
      <c r="L240" s="92" t="s">
        <v>353</v>
      </c>
      <c r="M240" s="225" t="s">
        <v>19</v>
      </c>
      <c r="N240" s="302" t="s">
        <v>416</v>
      </c>
      <c r="O240" s="205">
        <v>20.98</v>
      </c>
      <c r="P240" s="204">
        <f t="shared" si="16"/>
        <v>10.49</v>
      </c>
      <c r="Q240" s="204">
        <f t="shared" si="17"/>
        <v>2.9971428571428573</v>
      </c>
      <c r="R240" s="202">
        <v>2</v>
      </c>
      <c r="S240" s="203" t="str">
        <f>IF(R240="","",IF(R240=1,"Single canister",CONCATENATE(R240,"-pack")))</f>
        <v>2-pack</v>
      </c>
      <c r="T240" s="202">
        <v>3.5</v>
      </c>
      <c r="U240" s="202"/>
      <c r="V240" s="202"/>
      <c r="W240" s="189" t="s">
        <v>360</v>
      </c>
      <c r="X240" s="79"/>
      <c r="Y240" s="187"/>
      <c r="Z240" s="187"/>
      <c r="AA240" s="187"/>
      <c r="AB240" s="187"/>
      <c r="AC240" s="187"/>
      <c r="AD240" s="187"/>
      <c r="AE240" s="187"/>
      <c r="AF240" s="187"/>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c r="BR240" s="187"/>
      <c r="BS240" s="187"/>
      <c r="BT240" s="187"/>
      <c r="BU240" s="187"/>
      <c r="BV240" s="187"/>
      <c r="BW240" s="187"/>
      <c r="BX240" s="187"/>
    </row>
    <row r="241" spans="1:88" s="190" customFormat="1">
      <c r="A241" s="198"/>
      <c r="B241" s="190">
        <v>237</v>
      </c>
      <c r="C241" s="200">
        <v>33</v>
      </c>
      <c r="D241" s="200">
        <v>105</v>
      </c>
      <c r="E241" s="210" t="str">
        <f>IFERROR(VLOOKUP($D241,#REF!,'Instore - Product Database'!D$3,FALSE),"")</f>
        <v/>
      </c>
      <c r="F241" s="305" t="str">
        <f>IFERROR(VLOOKUP($D241,#REF!,'Instore - Product Database'!E$3,FALSE),"")</f>
        <v/>
      </c>
      <c r="G241" s="305" t="str">
        <f>IFERROR(VLOOKUP($D241,#REF!,'Instore - Product Database'!F$3,FALSE),"")</f>
        <v/>
      </c>
      <c r="H241" s="305" t="str">
        <f>IFERROR(VLOOKUP($D241,#REF!,'Instore - Product Database'!G$3,FALSE),"")</f>
        <v/>
      </c>
      <c r="I241" s="305" t="str">
        <f>IFERROR(VLOOKUP($D241,#REF!,'Instore - Product Database'!H$3,FALSE),"")</f>
        <v/>
      </c>
      <c r="J241" s="207" t="s">
        <v>437</v>
      </c>
      <c r="K241" s="207" t="s">
        <v>438</v>
      </c>
      <c r="L241" s="92" t="s">
        <v>353</v>
      </c>
      <c r="M241" s="206" t="s">
        <v>19</v>
      </c>
      <c r="N241" s="304" t="s">
        <v>439</v>
      </c>
      <c r="O241" s="205">
        <v>22.98</v>
      </c>
      <c r="P241" s="204">
        <f t="shared" si="16"/>
        <v>22.98</v>
      </c>
      <c r="Q241" s="204">
        <f t="shared" si="17"/>
        <v>2.298</v>
      </c>
      <c r="R241" s="202">
        <v>1</v>
      </c>
      <c r="S241" s="203" t="str">
        <f>IF(R241="","",IF(R241=1,"Single canister",CONCATENATE(R241,"-pack")))</f>
        <v>Single canister</v>
      </c>
      <c r="T241" s="202">
        <v>10</v>
      </c>
      <c r="U241" s="202"/>
      <c r="V241" s="202"/>
      <c r="W241" s="189" t="s">
        <v>440</v>
      </c>
      <c r="X241" s="79"/>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s="187"/>
      <c r="BO241" s="187"/>
      <c r="BP241" s="187"/>
      <c r="BQ241" s="187"/>
      <c r="BR241" s="187"/>
      <c r="BS241" s="187"/>
      <c r="BT241" s="187"/>
      <c r="BU241" s="187"/>
      <c r="BV241" s="187"/>
      <c r="BW241" s="187"/>
      <c r="BX241" s="187"/>
    </row>
    <row r="242" spans="1:88" s="190" customFormat="1">
      <c r="A242" s="198"/>
      <c r="B242" s="190">
        <v>238</v>
      </c>
      <c r="C242" s="200">
        <v>34</v>
      </c>
      <c r="D242" s="200">
        <v>105</v>
      </c>
      <c r="E242" s="210" t="str">
        <f>IFERROR(VLOOKUP($D242,#REF!,'Instore - Product Database'!D$3,FALSE),"")</f>
        <v/>
      </c>
      <c r="F242" s="305" t="str">
        <f>IFERROR(VLOOKUP($D242,#REF!,'Instore - Product Database'!E$3,FALSE),"")</f>
        <v/>
      </c>
      <c r="G242" s="305" t="str">
        <f>IFERROR(VLOOKUP($D242,#REF!,'Instore - Product Database'!F$3,FALSE),"")</f>
        <v/>
      </c>
      <c r="H242" s="305" t="str">
        <f>IFERROR(VLOOKUP($D242,#REF!,'Instore - Product Database'!G$3,FALSE),"")</f>
        <v/>
      </c>
      <c r="I242" s="305" t="str">
        <f>IFERROR(VLOOKUP($D242,#REF!,'Instore - Product Database'!H$3,FALSE),"")</f>
        <v/>
      </c>
      <c r="J242" s="188" t="s">
        <v>442</v>
      </c>
      <c r="K242" s="207" t="s">
        <v>443</v>
      </c>
      <c r="L242" s="92" t="s">
        <v>353</v>
      </c>
      <c r="M242" s="195" t="s">
        <v>19</v>
      </c>
      <c r="N242" s="231" t="s">
        <v>444</v>
      </c>
      <c r="O242" s="205">
        <v>10.48</v>
      </c>
      <c r="P242" s="204">
        <f t="shared" si="16"/>
        <v>10.48</v>
      </c>
      <c r="Q242" s="204">
        <f t="shared" si="17"/>
        <v>1.31</v>
      </c>
      <c r="R242" s="202">
        <v>1</v>
      </c>
      <c r="S242" s="203" t="str">
        <f>IF(R242="","",IF(R242=1,"Single canister",CONCATENATE(R242,"-pack")))</f>
        <v>Single canister</v>
      </c>
      <c r="T242" s="202">
        <v>8</v>
      </c>
      <c r="U242" s="202"/>
      <c r="V242" s="202"/>
      <c r="W242" s="189" t="s">
        <v>360</v>
      </c>
      <c r="X242" s="79"/>
      <c r="Y242" s="187"/>
      <c r="Z242" s="187"/>
      <c r="AA242" s="187"/>
      <c r="AB242" s="187"/>
      <c r="AC242" s="187"/>
      <c r="AD242" s="187"/>
      <c r="AE242" s="187"/>
      <c r="AF242" s="187"/>
      <c r="AG242" s="187"/>
      <c r="AH242" s="187"/>
      <c r="AI242" s="187"/>
      <c r="AJ242" s="187"/>
      <c r="AK242" s="187"/>
      <c r="AL242" s="187"/>
      <c r="AM242" s="187"/>
      <c r="AN242" s="187"/>
      <c r="AO242" s="187"/>
      <c r="AP242" s="187"/>
      <c r="AQ242" s="187"/>
      <c r="AR242" s="187"/>
      <c r="AS242" s="187"/>
      <c r="AT242" s="187"/>
      <c r="AU242" s="187"/>
      <c r="AV242" s="187"/>
      <c r="AW242" s="187"/>
      <c r="AX242" s="187"/>
      <c r="AY242" s="187"/>
      <c r="AZ242" s="187"/>
      <c r="BA242" s="187"/>
      <c r="BB242" s="187"/>
      <c r="BC242" s="187"/>
      <c r="BD242" s="187"/>
      <c r="BE242" s="187"/>
      <c r="BF242" s="187"/>
      <c r="BG242" s="187"/>
      <c r="BH242" s="187"/>
      <c r="BI242" s="187"/>
      <c r="BJ242" s="187"/>
      <c r="BK242" s="187"/>
      <c r="BL242" s="187"/>
      <c r="BM242" s="187"/>
      <c r="BN242" s="187"/>
      <c r="BO242" s="187"/>
      <c r="BP242" s="187"/>
      <c r="BQ242" s="187"/>
      <c r="BR242" s="187"/>
      <c r="BS242" s="187"/>
      <c r="BT242" s="187"/>
      <c r="BU242" s="187"/>
      <c r="BV242" s="187"/>
      <c r="BW242" s="187"/>
      <c r="BX242" s="187"/>
    </row>
    <row r="243" spans="1:88" s="190" customFormat="1">
      <c r="A243" s="198"/>
      <c r="B243" s="190">
        <v>239</v>
      </c>
      <c r="C243" s="200">
        <v>35</v>
      </c>
      <c r="D243" s="200">
        <v>105</v>
      </c>
      <c r="E243" s="210" t="str">
        <f>IFERROR(VLOOKUP($D243,#REF!,'Instore - Product Database'!D$3,FALSE),"")</f>
        <v/>
      </c>
      <c r="F243" s="305" t="str">
        <f>IFERROR(VLOOKUP($D243,#REF!,'Instore - Product Database'!E$3,FALSE),"")</f>
        <v/>
      </c>
      <c r="G243" s="305" t="str">
        <f>IFERROR(VLOOKUP($D243,#REF!,'Instore - Product Database'!F$3,FALSE),"")</f>
        <v/>
      </c>
      <c r="H243" s="305" t="str">
        <f>IFERROR(VLOOKUP($D243,#REF!,'Instore - Product Database'!G$3,FALSE),"")</f>
        <v/>
      </c>
      <c r="I243" s="305" t="str">
        <f>IFERROR(VLOOKUP($D243,#REF!,'Instore - Product Database'!H$3,FALSE),"")</f>
        <v/>
      </c>
      <c r="J243" s="207" t="s">
        <v>394</v>
      </c>
      <c r="K243" s="207" t="s">
        <v>395</v>
      </c>
      <c r="L243" s="92" t="s">
        <v>353</v>
      </c>
      <c r="M243" s="206" t="s">
        <v>19</v>
      </c>
      <c r="N243" s="304" t="s">
        <v>396</v>
      </c>
      <c r="O243" s="205">
        <v>10.02</v>
      </c>
      <c r="P243" s="204">
        <f t="shared" si="16"/>
        <v>10.02</v>
      </c>
      <c r="Q243" s="204">
        <f t="shared" si="17"/>
        <v>1.002</v>
      </c>
      <c r="R243" s="202">
        <v>1</v>
      </c>
      <c r="S243" s="203" t="s">
        <v>477</v>
      </c>
      <c r="T243" s="202">
        <v>10</v>
      </c>
      <c r="U243" s="202">
        <v>0</v>
      </c>
      <c r="V243" s="202"/>
      <c r="W243" s="189" t="s">
        <v>360</v>
      </c>
      <c r="X243" s="97">
        <v>1</v>
      </c>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c r="BR243" s="187"/>
      <c r="BS243" s="187"/>
      <c r="BT243" s="187"/>
      <c r="BU243" s="187"/>
      <c r="BV243" s="187"/>
      <c r="BW243" s="187"/>
      <c r="BX243" s="187"/>
    </row>
    <row r="244" spans="1:88" s="190" customFormat="1">
      <c r="A244" s="198"/>
      <c r="B244" s="190">
        <v>240</v>
      </c>
      <c r="C244" s="200">
        <v>36</v>
      </c>
      <c r="D244" s="200">
        <v>106</v>
      </c>
      <c r="E244" s="210" t="str">
        <f>IFERROR(VLOOKUP($D244,#REF!,'Instore - Product Database'!D$3,FALSE),"")</f>
        <v/>
      </c>
      <c r="F244" s="305" t="str">
        <f>IFERROR(VLOOKUP($D244,#REF!,'Instore - Product Database'!E$3,FALSE),"")</f>
        <v/>
      </c>
      <c r="G244" s="305" t="str">
        <f>IFERROR(VLOOKUP($D244,#REF!,'Instore - Product Database'!F$3,FALSE),"")</f>
        <v/>
      </c>
      <c r="H244" s="305" t="str">
        <f>IFERROR(VLOOKUP($D244,#REF!,'Instore - Product Database'!G$3,FALSE),"")</f>
        <v/>
      </c>
      <c r="I244" s="305" t="str">
        <f>IFERROR(VLOOKUP($D244,#REF!,'Instore - Product Database'!H$3,FALSE),"")</f>
        <v/>
      </c>
      <c r="J244" s="188" t="s">
        <v>442</v>
      </c>
      <c r="K244" s="207" t="s">
        <v>447</v>
      </c>
      <c r="L244" s="92" t="s">
        <v>353</v>
      </c>
      <c r="M244" s="195" t="s">
        <v>19</v>
      </c>
      <c r="N244" s="231" t="s">
        <v>444</v>
      </c>
      <c r="O244" s="205">
        <v>10.99</v>
      </c>
      <c r="P244" s="204">
        <f t="shared" si="16"/>
        <v>10.99</v>
      </c>
      <c r="Q244" s="204">
        <f t="shared" si="17"/>
        <v>3.14</v>
      </c>
      <c r="R244" s="202">
        <v>1</v>
      </c>
      <c r="S244" s="203" t="str">
        <f>IF(R244="","",IF(R244=1,"Single canister",CONCATENATE(R244,"-pack")))</f>
        <v>Single canister</v>
      </c>
      <c r="T244" s="202">
        <v>3.5</v>
      </c>
      <c r="U244" s="202">
        <v>0</v>
      </c>
      <c r="V244" s="202"/>
      <c r="W244" s="189" t="s">
        <v>360</v>
      </c>
      <c r="X244" s="79">
        <v>0</v>
      </c>
      <c r="Y244" s="187"/>
      <c r="Z244" s="187"/>
      <c r="AA244" s="187"/>
      <c r="AB244" s="187"/>
      <c r="AC244" s="187"/>
      <c r="AD244" s="187"/>
      <c r="AE244" s="187"/>
      <c r="AF244" s="187"/>
      <c r="AG244" s="187"/>
      <c r="AH244" s="187"/>
      <c r="AI244" s="187"/>
      <c r="AJ244" s="187"/>
      <c r="AK244" s="187"/>
      <c r="AL244" s="187"/>
      <c r="AM244" s="187"/>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7"/>
      <c r="BQ244" s="187"/>
      <c r="BR244" s="187"/>
      <c r="BS244" s="187"/>
      <c r="BT244" s="187"/>
      <c r="BU244" s="187"/>
      <c r="BV244" s="187"/>
      <c r="BW244" s="187"/>
      <c r="BX244" s="187"/>
    </row>
    <row r="245" spans="1:88" s="190" customFormat="1">
      <c r="A245" s="198"/>
      <c r="B245" s="190">
        <v>241</v>
      </c>
      <c r="C245" s="200">
        <v>37</v>
      </c>
      <c r="D245" s="200">
        <v>107</v>
      </c>
      <c r="E245" s="210" t="str">
        <f>IFERROR(VLOOKUP($D245,#REF!,'Instore - Product Database'!D$3,FALSE),"")</f>
        <v/>
      </c>
      <c r="F245" s="305" t="str">
        <f>IFERROR(VLOOKUP($D245,#REF!,'Instore - Product Database'!E$3,FALSE),"")</f>
        <v/>
      </c>
      <c r="G245" s="305" t="str">
        <f>IFERROR(VLOOKUP($D245,#REF!,'Instore - Product Database'!F$3,FALSE),"")</f>
        <v/>
      </c>
      <c r="H245" s="305" t="str">
        <f>IFERROR(VLOOKUP($D245,#REF!,'Instore - Product Database'!G$3,FALSE),"")</f>
        <v/>
      </c>
      <c r="I245" s="305" t="str">
        <f>IFERROR(VLOOKUP($D245,#REF!,'Instore - Product Database'!H$3,FALSE),"")</f>
        <v/>
      </c>
      <c r="J245" s="207" t="s">
        <v>152</v>
      </c>
      <c r="K245" s="207" t="s">
        <v>424</v>
      </c>
      <c r="L245" s="92" t="s">
        <v>353</v>
      </c>
      <c r="M245" s="206" t="s">
        <v>19</v>
      </c>
      <c r="N245" s="304" t="s">
        <v>425</v>
      </c>
      <c r="O245" s="205">
        <v>10.99</v>
      </c>
      <c r="P245" s="204">
        <f t="shared" si="16"/>
        <v>10.99</v>
      </c>
      <c r="Q245" s="204">
        <f t="shared" si="17"/>
        <v>1.099</v>
      </c>
      <c r="R245" s="202">
        <v>1</v>
      </c>
      <c r="S245" s="203" t="str">
        <f>IF(R245="","",IF(R245=1,"Single canister",CONCATENATE(R245,"-pack")))</f>
        <v>Single canister</v>
      </c>
      <c r="T245" s="202">
        <v>10</v>
      </c>
      <c r="U245" s="202">
        <v>0</v>
      </c>
      <c r="V245" s="202"/>
      <c r="W245" s="189" t="s">
        <v>360</v>
      </c>
      <c r="X245" s="79">
        <v>1</v>
      </c>
      <c r="Y245" s="187"/>
      <c r="Z245" s="187"/>
      <c r="AA245" s="187"/>
      <c r="AB245" s="187"/>
      <c r="AC245" s="187"/>
      <c r="AD245" s="187"/>
      <c r="AE245" s="187"/>
      <c r="AF245" s="187"/>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7"/>
      <c r="BQ245" s="187"/>
      <c r="BR245" s="187"/>
      <c r="BS245" s="187"/>
      <c r="BT245" s="187"/>
      <c r="BU245" s="187"/>
      <c r="BV245" s="187"/>
      <c r="BW245" s="187"/>
      <c r="BX245" s="187"/>
    </row>
    <row r="246" spans="1:88" s="190" customFormat="1">
      <c r="A246" s="198"/>
      <c r="B246" s="190">
        <v>242</v>
      </c>
      <c r="C246" s="190">
        <v>1</v>
      </c>
      <c r="E246" s="216">
        <v>44981</v>
      </c>
      <c r="F246" s="228" t="s">
        <v>376</v>
      </c>
      <c r="G246" s="229" t="s">
        <v>9</v>
      </c>
      <c r="H246" s="229" t="s">
        <v>1383</v>
      </c>
      <c r="I246" s="224" t="s">
        <v>1376</v>
      </c>
      <c r="J246" s="188" t="s">
        <v>374</v>
      </c>
      <c r="K246" s="208" t="s">
        <v>1385</v>
      </c>
      <c r="L246" s="28" t="s">
        <v>1384</v>
      </c>
      <c r="M246" s="195" t="s">
        <v>19</v>
      </c>
      <c r="N246" s="188" t="s">
        <v>376</v>
      </c>
      <c r="O246" s="228"/>
      <c r="P246" s="212">
        <v>9.99</v>
      </c>
      <c r="Q246" s="222">
        <v>2.8542857142857145</v>
      </c>
      <c r="R246" s="222"/>
      <c r="S246" s="222"/>
      <c r="T246" s="217">
        <v>3.5</v>
      </c>
      <c r="U246" s="217">
        <v>0</v>
      </c>
      <c r="V246" s="217">
        <v>0</v>
      </c>
      <c r="W246" s="189" t="s">
        <v>360</v>
      </c>
      <c r="X246" s="259"/>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c r="BR246" s="187"/>
      <c r="BS246" s="187"/>
      <c r="BT246" s="187"/>
      <c r="BU246" s="187"/>
      <c r="BV246" s="187"/>
      <c r="BW246" s="187"/>
      <c r="BX246" s="187"/>
      <c r="BY246" s="257"/>
      <c r="BZ246" s="257"/>
      <c r="CA246" s="257"/>
      <c r="CB246" s="257"/>
      <c r="CC246" s="257"/>
      <c r="CD246" s="257"/>
      <c r="CE246" s="257"/>
      <c r="CF246" s="257"/>
      <c r="CG246" s="257"/>
      <c r="CH246" s="257"/>
      <c r="CI246" s="257"/>
      <c r="CJ246" s="257"/>
    </row>
    <row r="247" spans="1:88" s="190" customFormat="1">
      <c r="A247" s="198"/>
      <c r="B247" s="190">
        <v>243</v>
      </c>
      <c r="C247" s="190">
        <v>2</v>
      </c>
      <c r="E247" s="216">
        <v>44981</v>
      </c>
      <c r="F247" s="228" t="s">
        <v>376</v>
      </c>
      <c r="G247" s="229" t="s">
        <v>9</v>
      </c>
      <c r="H247" s="229" t="s">
        <v>1383</v>
      </c>
      <c r="I247" s="224" t="s">
        <v>1376</v>
      </c>
      <c r="J247" s="188" t="s">
        <v>374</v>
      </c>
      <c r="K247" s="208" t="s">
        <v>1390</v>
      </c>
      <c r="L247" s="28" t="s">
        <v>1384</v>
      </c>
      <c r="M247" s="195" t="s">
        <v>19</v>
      </c>
      <c r="N247" s="188" t="s">
        <v>376</v>
      </c>
      <c r="O247" s="228"/>
      <c r="P247" s="212">
        <v>14.99</v>
      </c>
      <c r="Q247" s="222">
        <v>2.1414285714285715</v>
      </c>
      <c r="R247" s="222"/>
      <c r="S247" s="222"/>
      <c r="T247" s="217">
        <v>7</v>
      </c>
      <c r="U247" s="217">
        <v>0</v>
      </c>
      <c r="V247" s="217">
        <v>0</v>
      </c>
      <c r="W247" s="189" t="s">
        <v>360</v>
      </c>
      <c r="X247" s="259"/>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c r="BR247" s="187"/>
      <c r="BS247" s="187"/>
      <c r="BT247" s="187"/>
      <c r="BU247" s="187"/>
      <c r="BV247" s="187"/>
      <c r="BW247" s="187"/>
      <c r="BX247" s="187"/>
      <c r="BY247" s="257"/>
      <c r="BZ247" s="257"/>
      <c r="CA247" s="257"/>
      <c r="CB247" s="257"/>
      <c r="CC247" s="257"/>
      <c r="CD247" s="257"/>
      <c r="CE247" s="257"/>
      <c r="CF247" s="257"/>
      <c r="CG247" s="257"/>
      <c r="CH247" s="257"/>
      <c r="CI247" s="257"/>
      <c r="CJ247" s="257"/>
    </row>
    <row r="248" spans="1:88" s="190" customFormat="1">
      <c r="A248" s="198"/>
      <c r="B248" s="190">
        <v>244</v>
      </c>
      <c r="C248" s="190">
        <v>3</v>
      </c>
      <c r="E248" s="216">
        <v>44981</v>
      </c>
      <c r="F248" s="228" t="s">
        <v>376</v>
      </c>
      <c r="G248" s="229" t="s">
        <v>9</v>
      </c>
      <c r="H248" s="229" t="s">
        <v>1383</v>
      </c>
      <c r="I248" s="224" t="s">
        <v>1376</v>
      </c>
      <c r="J248" s="188" t="s">
        <v>374</v>
      </c>
      <c r="K248" s="208" t="s">
        <v>1392</v>
      </c>
      <c r="L248" s="28" t="s">
        <v>1384</v>
      </c>
      <c r="M248" s="195" t="s">
        <v>19</v>
      </c>
      <c r="N248" s="188" t="s">
        <v>376</v>
      </c>
      <c r="O248" s="228"/>
      <c r="P248" s="212">
        <v>18.989999999999998</v>
      </c>
      <c r="Q248" s="222">
        <v>1.8989999999999998</v>
      </c>
      <c r="R248" s="222"/>
      <c r="S248" s="222"/>
      <c r="T248" s="217">
        <v>10</v>
      </c>
      <c r="U248" s="217">
        <v>0</v>
      </c>
      <c r="V248" s="217">
        <v>0</v>
      </c>
      <c r="W248" s="189" t="s">
        <v>360</v>
      </c>
      <c r="X248" s="259"/>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c r="BR248" s="187"/>
      <c r="BS248" s="187"/>
      <c r="BT248" s="187"/>
      <c r="BU248" s="187"/>
      <c r="BV248" s="187"/>
      <c r="BW248" s="187"/>
      <c r="BX248" s="187"/>
      <c r="BY248" s="257"/>
      <c r="BZ248" s="257"/>
      <c r="CA248" s="257"/>
      <c r="CB248" s="257"/>
      <c r="CC248" s="257"/>
      <c r="CD248" s="257"/>
      <c r="CE248" s="257"/>
      <c r="CF248" s="257"/>
      <c r="CG248" s="257"/>
      <c r="CH248" s="257"/>
      <c r="CI248" s="257"/>
      <c r="CJ248" s="257"/>
    </row>
    <row r="249" spans="1:88" s="190" customFormat="1">
      <c r="A249" s="198"/>
      <c r="B249" s="190">
        <v>245</v>
      </c>
      <c r="C249" s="190">
        <v>4</v>
      </c>
      <c r="E249" s="216">
        <v>44981</v>
      </c>
      <c r="F249" s="228" t="s">
        <v>376</v>
      </c>
      <c r="G249" s="229" t="s">
        <v>9</v>
      </c>
      <c r="H249" s="229" t="s">
        <v>1383</v>
      </c>
      <c r="I249" s="224" t="s">
        <v>1376</v>
      </c>
      <c r="J249" s="188" t="s">
        <v>374</v>
      </c>
      <c r="K249" s="208" t="s">
        <v>1394</v>
      </c>
      <c r="L249" s="28" t="s">
        <v>1384</v>
      </c>
      <c r="M249" s="195" t="s">
        <v>19</v>
      </c>
      <c r="N249" s="188" t="s">
        <v>376</v>
      </c>
      <c r="O249" s="228"/>
      <c r="P249" s="212">
        <v>31.99</v>
      </c>
      <c r="Q249" s="222">
        <v>1.8817647058823528</v>
      </c>
      <c r="R249" s="222"/>
      <c r="S249" s="222"/>
      <c r="T249" s="217">
        <v>17</v>
      </c>
      <c r="U249" s="217">
        <v>0</v>
      </c>
      <c r="V249" s="217">
        <v>0</v>
      </c>
      <c r="W249" s="189" t="s">
        <v>360</v>
      </c>
      <c r="X249" s="259"/>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c r="BR249" s="187"/>
      <c r="BS249" s="187"/>
      <c r="BT249" s="187"/>
      <c r="BU249" s="187"/>
      <c r="BV249" s="187"/>
      <c r="BW249" s="187"/>
      <c r="BX249" s="187"/>
      <c r="BY249" s="257"/>
      <c r="BZ249" s="257"/>
      <c r="CA249" s="257"/>
      <c r="CB249" s="257"/>
      <c r="CC249" s="257"/>
      <c r="CD249" s="257"/>
      <c r="CE249" s="257"/>
      <c r="CF249" s="257"/>
      <c r="CG249" s="257"/>
      <c r="CH249" s="257"/>
      <c r="CI249" s="257"/>
      <c r="CJ249" s="257"/>
    </row>
    <row r="250" spans="1:88" s="190" customFormat="1">
      <c r="A250" s="198"/>
      <c r="B250" s="190">
        <v>246</v>
      </c>
      <c r="C250" s="190">
        <v>5</v>
      </c>
      <c r="E250" s="216">
        <v>44981</v>
      </c>
      <c r="F250" s="228" t="s">
        <v>376</v>
      </c>
      <c r="G250" s="229" t="s">
        <v>9</v>
      </c>
      <c r="H250" s="229" t="s">
        <v>1383</v>
      </c>
      <c r="I250" s="224" t="s">
        <v>1376</v>
      </c>
      <c r="J250" s="188" t="s">
        <v>374</v>
      </c>
      <c r="K250" s="208" t="s">
        <v>1396</v>
      </c>
      <c r="L250" s="28" t="s">
        <v>1384</v>
      </c>
      <c r="M250" s="195" t="s">
        <v>19</v>
      </c>
      <c r="N250" s="188" t="s">
        <v>376</v>
      </c>
      <c r="O250" s="228"/>
      <c r="P250" s="212">
        <v>38.49</v>
      </c>
      <c r="Q250" s="222">
        <v>3.8490000000000002</v>
      </c>
      <c r="R250" s="222"/>
      <c r="S250" s="222"/>
      <c r="T250" s="217">
        <v>10</v>
      </c>
      <c r="U250" s="217">
        <v>0</v>
      </c>
      <c r="V250" s="217">
        <v>0</v>
      </c>
      <c r="W250" s="189" t="s">
        <v>600</v>
      </c>
      <c r="X250" s="259"/>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c r="BR250" s="187"/>
      <c r="BS250" s="187"/>
      <c r="BT250" s="187"/>
      <c r="BU250" s="187"/>
      <c r="BV250" s="187"/>
      <c r="BW250" s="187"/>
      <c r="BX250" s="187"/>
      <c r="BY250" s="257"/>
      <c r="BZ250" s="257"/>
      <c r="CA250" s="257"/>
      <c r="CB250" s="257"/>
      <c r="CC250" s="257"/>
      <c r="CD250" s="257"/>
      <c r="CE250" s="257"/>
      <c r="CF250" s="257"/>
      <c r="CG250" s="257"/>
      <c r="CH250" s="257"/>
      <c r="CI250" s="257"/>
      <c r="CJ250" s="257"/>
    </row>
    <row r="251" spans="1:88" s="190" customFormat="1">
      <c r="A251" s="198"/>
      <c r="B251" s="190">
        <v>247</v>
      </c>
      <c r="C251" s="190">
        <v>6</v>
      </c>
      <c r="E251" s="216">
        <v>44981</v>
      </c>
      <c r="F251" s="228" t="s">
        <v>376</v>
      </c>
      <c r="G251" s="229" t="s">
        <v>9</v>
      </c>
      <c r="H251" s="229" t="s">
        <v>1383</v>
      </c>
      <c r="I251" s="224" t="s">
        <v>1376</v>
      </c>
      <c r="J251" s="188" t="s">
        <v>374</v>
      </c>
      <c r="K251" s="208" t="s">
        <v>1398</v>
      </c>
      <c r="L251" s="28" t="s">
        <v>1384</v>
      </c>
      <c r="M251" s="195" t="s">
        <v>19</v>
      </c>
      <c r="N251" s="188" t="s">
        <v>376</v>
      </c>
      <c r="O251" s="228"/>
      <c r="P251" s="212">
        <v>19.989999999999998</v>
      </c>
      <c r="Q251" s="222">
        <v>5.7114285714285709</v>
      </c>
      <c r="R251" s="222"/>
      <c r="S251" s="222"/>
      <c r="T251" s="217">
        <v>3.5</v>
      </c>
      <c r="U251" s="217">
        <v>0</v>
      </c>
      <c r="V251" s="217">
        <v>0</v>
      </c>
      <c r="W251" s="189" t="s">
        <v>600</v>
      </c>
      <c r="X251" s="259"/>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c r="BR251" s="187"/>
      <c r="BS251" s="187"/>
      <c r="BT251" s="187"/>
      <c r="BU251" s="187"/>
      <c r="BV251" s="187"/>
      <c r="BW251" s="187"/>
      <c r="BX251" s="187"/>
      <c r="BY251" s="257"/>
      <c r="BZ251" s="257"/>
      <c r="CA251" s="257"/>
      <c r="CB251" s="257"/>
      <c r="CC251" s="257"/>
      <c r="CD251" s="257"/>
      <c r="CE251" s="257"/>
      <c r="CF251" s="257"/>
      <c r="CG251" s="257"/>
      <c r="CH251" s="257"/>
      <c r="CI251" s="257"/>
      <c r="CJ251" s="257"/>
    </row>
    <row r="252" spans="1:88" s="190" customFormat="1">
      <c r="A252" s="198"/>
      <c r="B252" s="190">
        <v>248</v>
      </c>
      <c r="C252" s="190">
        <v>7</v>
      </c>
      <c r="E252" s="216">
        <v>44981</v>
      </c>
      <c r="F252" s="228" t="s">
        <v>376</v>
      </c>
      <c r="G252" s="229" t="s">
        <v>9</v>
      </c>
      <c r="H252" s="229" t="s">
        <v>1383</v>
      </c>
      <c r="I252" s="224" t="s">
        <v>1376</v>
      </c>
      <c r="J252" s="188" t="s">
        <v>374</v>
      </c>
      <c r="K252" s="208" t="s">
        <v>1400</v>
      </c>
      <c r="L252" s="28" t="s">
        <v>1384</v>
      </c>
      <c r="M252" s="195" t="s">
        <v>19</v>
      </c>
      <c r="N252" s="188" t="s">
        <v>376</v>
      </c>
      <c r="O252" s="228"/>
      <c r="P252" s="212">
        <v>32.99</v>
      </c>
      <c r="Q252" s="222">
        <v>6.5980000000000008</v>
      </c>
      <c r="R252" s="222"/>
      <c r="S252" s="222"/>
      <c r="T252" s="217">
        <v>5</v>
      </c>
      <c r="U252" s="217">
        <v>0</v>
      </c>
      <c r="V252" s="217">
        <v>0</v>
      </c>
      <c r="W252" s="189" t="s">
        <v>440</v>
      </c>
      <c r="X252" s="259"/>
      <c r="Y252" s="187"/>
      <c r="Z252" s="187"/>
      <c r="AA252" s="187"/>
      <c r="AB252" s="187"/>
      <c r="AC252" s="187"/>
      <c r="AD252" s="187"/>
      <c r="AE252" s="187"/>
      <c r="AF252" s="187"/>
      <c r="AG252" s="187"/>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c r="BR252" s="187"/>
      <c r="BS252" s="187"/>
      <c r="BT252" s="187"/>
      <c r="BU252" s="187"/>
      <c r="BV252" s="187"/>
      <c r="BW252" s="187"/>
      <c r="BX252" s="187"/>
      <c r="BY252" s="257"/>
      <c r="BZ252" s="257"/>
      <c r="CA252" s="257"/>
      <c r="CB252" s="257"/>
      <c r="CC252" s="257"/>
      <c r="CD252" s="257"/>
      <c r="CE252" s="257"/>
      <c r="CF252" s="257"/>
      <c r="CG252" s="257"/>
      <c r="CH252" s="257"/>
      <c r="CI252" s="257"/>
      <c r="CJ252" s="257"/>
    </row>
    <row r="253" spans="1:88" s="190" customFormat="1">
      <c r="A253" s="198"/>
      <c r="B253" s="190">
        <v>249</v>
      </c>
      <c r="C253" s="190">
        <v>8</v>
      </c>
      <c r="E253" s="216">
        <v>44981</v>
      </c>
      <c r="F253" s="228" t="s">
        <v>376</v>
      </c>
      <c r="G253" s="229" t="s">
        <v>9</v>
      </c>
      <c r="H253" s="229" t="s">
        <v>1383</v>
      </c>
      <c r="I253" s="224" t="s">
        <v>1376</v>
      </c>
      <c r="J253" s="188" t="s">
        <v>374</v>
      </c>
      <c r="K253" s="208" t="s">
        <v>1403</v>
      </c>
      <c r="L253" s="28" t="s">
        <v>1384</v>
      </c>
      <c r="M253" s="195" t="s">
        <v>19</v>
      </c>
      <c r="N253" s="188" t="s">
        <v>376</v>
      </c>
      <c r="O253" s="228"/>
      <c r="P253" s="212">
        <v>59.99</v>
      </c>
      <c r="Q253" s="222">
        <v>5.9990000000000006</v>
      </c>
      <c r="R253" s="222"/>
      <c r="S253" s="222"/>
      <c r="T253" s="217">
        <v>10</v>
      </c>
      <c r="U253" s="217">
        <v>0</v>
      </c>
      <c r="V253" s="217">
        <v>0</v>
      </c>
      <c r="W253" s="189" t="s">
        <v>360</v>
      </c>
      <c r="X253" s="259"/>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c r="BR253" s="187"/>
      <c r="BS253" s="187"/>
      <c r="BT253" s="187"/>
      <c r="BU253" s="187"/>
      <c r="BV253" s="187"/>
      <c r="BW253" s="187"/>
      <c r="BX253" s="187"/>
      <c r="BY253" s="257"/>
      <c r="BZ253" s="257"/>
      <c r="CA253" s="257"/>
      <c r="CB253" s="257"/>
      <c r="CC253" s="257"/>
      <c r="CD253" s="257"/>
      <c r="CE253" s="257"/>
      <c r="CF253" s="257"/>
      <c r="CG253" s="257"/>
      <c r="CH253" s="257"/>
      <c r="CI253" s="257"/>
      <c r="CJ253" s="257"/>
    </row>
    <row r="254" spans="1:88" s="190" customFormat="1">
      <c r="A254" s="198"/>
      <c r="B254" s="190">
        <v>250</v>
      </c>
      <c r="C254" s="190">
        <v>9</v>
      </c>
      <c r="E254" s="216">
        <v>44981</v>
      </c>
      <c r="F254" s="228" t="s">
        <v>376</v>
      </c>
      <c r="G254" s="229" t="s">
        <v>9</v>
      </c>
      <c r="H254" s="229" t="s">
        <v>1383</v>
      </c>
      <c r="I254" s="224" t="s">
        <v>1376</v>
      </c>
      <c r="J254" s="188" t="s">
        <v>374</v>
      </c>
      <c r="K254" s="208" t="s">
        <v>1405</v>
      </c>
      <c r="L254" s="28" t="s">
        <v>1384</v>
      </c>
      <c r="M254" s="195" t="s">
        <v>19</v>
      </c>
      <c r="N254" s="188" t="s">
        <v>376</v>
      </c>
      <c r="O254" s="228"/>
      <c r="P254" s="212">
        <v>21.99</v>
      </c>
      <c r="Q254" s="222">
        <v>2.1989999999999998</v>
      </c>
      <c r="R254" s="222"/>
      <c r="S254" s="222"/>
      <c r="T254" s="217">
        <v>10</v>
      </c>
      <c r="U254" s="217">
        <v>0</v>
      </c>
      <c r="V254" s="217">
        <v>0</v>
      </c>
      <c r="W254" s="189" t="s">
        <v>360</v>
      </c>
      <c r="X254" s="259"/>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c r="BR254" s="187"/>
      <c r="BS254" s="187"/>
      <c r="BT254" s="187"/>
      <c r="BU254" s="187"/>
      <c r="BV254" s="187"/>
      <c r="BW254" s="187"/>
      <c r="BX254" s="187"/>
      <c r="BY254" s="257"/>
      <c r="BZ254" s="257"/>
      <c r="CA254" s="257"/>
      <c r="CB254" s="257"/>
      <c r="CC254" s="257"/>
      <c r="CD254" s="257"/>
      <c r="CE254" s="257"/>
      <c r="CF254" s="257"/>
      <c r="CG254" s="257"/>
      <c r="CH254" s="257"/>
      <c r="CI254" s="257"/>
      <c r="CJ254" s="257"/>
    </row>
    <row r="255" spans="1:88" s="190" customFormat="1">
      <c r="A255" s="198"/>
      <c r="B255" s="190">
        <v>251</v>
      </c>
      <c r="C255" s="190">
        <v>10</v>
      </c>
      <c r="E255" s="216">
        <v>44981</v>
      </c>
      <c r="F255" s="228" t="s">
        <v>376</v>
      </c>
      <c r="G255" s="229" t="s">
        <v>9</v>
      </c>
      <c r="H255" s="229" t="s">
        <v>1383</v>
      </c>
      <c r="I255" s="224" t="s">
        <v>1376</v>
      </c>
      <c r="J255" s="188" t="s">
        <v>374</v>
      </c>
      <c r="K255" s="208" t="s">
        <v>1407</v>
      </c>
      <c r="L255" s="28" t="s">
        <v>1384</v>
      </c>
      <c r="M255" s="195" t="s">
        <v>19</v>
      </c>
      <c r="N255" s="188" t="s">
        <v>376</v>
      </c>
      <c r="O255" s="228"/>
      <c r="P255" s="212">
        <v>89.99</v>
      </c>
      <c r="Q255" s="222">
        <v>11.248749999999999</v>
      </c>
      <c r="R255" s="222"/>
      <c r="S255" s="222"/>
      <c r="T255" s="217">
        <v>8</v>
      </c>
      <c r="U255" s="217">
        <v>0</v>
      </c>
      <c r="V255" s="217">
        <v>0</v>
      </c>
      <c r="W255" s="189" t="s">
        <v>600</v>
      </c>
      <c r="X255" s="259"/>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c r="BR255" s="187"/>
      <c r="BS255" s="187"/>
      <c r="BT255" s="187"/>
      <c r="BU255" s="187"/>
      <c r="BV255" s="187"/>
      <c r="BW255" s="187"/>
      <c r="BX255" s="187"/>
      <c r="BY255" s="257"/>
      <c r="BZ255" s="257"/>
      <c r="CA255" s="257"/>
      <c r="CB255" s="257"/>
      <c r="CC255" s="257"/>
      <c r="CD255" s="257"/>
      <c r="CE255" s="257"/>
      <c r="CF255" s="257"/>
      <c r="CG255" s="257"/>
      <c r="CH255" s="257"/>
      <c r="CI255" s="257"/>
      <c r="CJ255" s="257"/>
    </row>
    <row r="256" spans="1:88" s="190" customFormat="1">
      <c r="A256" s="198"/>
      <c r="B256" s="190">
        <v>252</v>
      </c>
      <c r="C256" s="190">
        <v>11</v>
      </c>
      <c r="E256" s="216">
        <v>44981</v>
      </c>
      <c r="F256" s="228" t="s">
        <v>376</v>
      </c>
      <c r="G256" s="229" t="s">
        <v>9</v>
      </c>
      <c r="H256" s="229" t="s">
        <v>1383</v>
      </c>
      <c r="I256" s="224" t="s">
        <v>1376</v>
      </c>
      <c r="J256" s="188" t="s">
        <v>374</v>
      </c>
      <c r="K256" s="208" t="s">
        <v>1409</v>
      </c>
      <c r="L256" s="28" t="s">
        <v>1384</v>
      </c>
      <c r="M256" s="195" t="s">
        <v>19</v>
      </c>
      <c r="N256" s="188" t="s">
        <v>376</v>
      </c>
      <c r="O256" s="228"/>
      <c r="P256" s="212">
        <v>59.99</v>
      </c>
      <c r="Q256" s="222">
        <v>5.9990000000000006</v>
      </c>
      <c r="R256" s="222"/>
      <c r="S256" s="222"/>
      <c r="T256" s="217">
        <v>10</v>
      </c>
      <c r="U256" s="217">
        <v>0</v>
      </c>
      <c r="V256" s="217">
        <v>0</v>
      </c>
      <c r="W256" s="189" t="s">
        <v>360</v>
      </c>
      <c r="X256" s="259"/>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c r="BR256" s="187"/>
      <c r="BS256" s="187"/>
      <c r="BT256" s="187"/>
      <c r="BU256" s="187"/>
      <c r="BV256" s="187"/>
      <c r="BW256" s="187"/>
      <c r="BX256" s="187"/>
      <c r="BY256" s="257"/>
      <c r="BZ256" s="257"/>
      <c r="CA256" s="257"/>
      <c r="CB256" s="257"/>
      <c r="CC256" s="257"/>
      <c r="CD256" s="257"/>
      <c r="CE256" s="257"/>
      <c r="CF256" s="257"/>
      <c r="CG256" s="257"/>
      <c r="CH256" s="257"/>
      <c r="CI256" s="257"/>
      <c r="CJ256" s="257"/>
    </row>
    <row r="257" spans="1:88" s="190" customFormat="1">
      <c r="A257" s="198"/>
      <c r="B257" s="190">
        <v>253</v>
      </c>
      <c r="C257" s="190">
        <v>12</v>
      </c>
      <c r="E257" s="216">
        <v>44981</v>
      </c>
      <c r="F257" s="228" t="s">
        <v>376</v>
      </c>
      <c r="G257" s="229" t="s">
        <v>9</v>
      </c>
      <c r="H257" s="229" t="s">
        <v>1383</v>
      </c>
      <c r="I257" s="224" t="s">
        <v>1376</v>
      </c>
      <c r="J257" s="188" t="s">
        <v>374</v>
      </c>
      <c r="K257" s="208" t="s">
        <v>1411</v>
      </c>
      <c r="L257" s="28" t="s">
        <v>1384</v>
      </c>
      <c r="M257" s="195" t="s">
        <v>19</v>
      </c>
      <c r="N257" s="188" t="s">
        <v>376</v>
      </c>
      <c r="O257" s="228"/>
      <c r="P257" s="212">
        <v>39.99</v>
      </c>
      <c r="Q257" s="222">
        <v>4.9987500000000002</v>
      </c>
      <c r="R257" s="222"/>
      <c r="S257" s="222"/>
      <c r="T257" s="217">
        <v>8</v>
      </c>
      <c r="U257" s="217">
        <v>0</v>
      </c>
      <c r="V257" s="217">
        <v>0</v>
      </c>
      <c r="W257" s="189" t="s">
        <v>600</v>
      </c>
      <c r="X257" s="259"/>
      <c r="Y257" s="187"/>
      <c r="Z257" s="187"/>
      <c r="AA257" s="187"/>
      <c r="AB257" s="187"/>
      <c r="AC257" s="187"/>
      <c r="AD257" s="187"/>
      <c r="AE257" s="187"/>
      <c r="AF257" s="187"/>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c r="BR257" s="187"/>
      <c r="BS257" s="187"/>
      <c r="BT257" s="187"/>
      <c r="BU257" s="187"/>
      <c r="BV257" s="187"/>
      <c r="BW257" s="187"/>
      <c r="BX257" s="187"/>
      <c r="BY257" s="257"/>
      <c r="BZ257" s="257"/>
      <c r="CA257" s="257"/>
      <c r="CB257" s="257"/>
      <c r="CC257" s="257"/>
      <c r="CD257" s="257"/>
      <c r="CE257" s="257"/>
      <c r="CF257" s="257"/>
      <c r="CG257" s="257"/>
      <c r="CH257" s="257"/>
      <c r="CI257" s="257"/>
      <c r="CJ257" s="257"/>
    </row>
    <row r="258" spans="1:88" s="190" customFormat="1">
      <c r="A258" s="198"/>
      <c r="B258" s="190">
        <v>254</v>
      </c>
      <c r="C258" s="190">
        <v>13</v>
      </c>
      <c r="E258" s="216">
        <v>44981</v>
      </c>
      <c r="F258" s="228" t="s">
        <v>376</v>
      </c>
      <c r="G258" s="229" t="s">
        <v>9</v>
      </c>
      <c r="H258" s="229" t="s">
        <v>1383</v>
      </c>
      <c r="I258" s="224" t="s">
        <v>1376</v>
      </c>
      <c r="J258" s="188" t="s">
        <v>374</v>
      </c>
      <c r="K258" s="208" t="s">
        <v>1413</v>
      </c>
      <c r="L258" s="28" t="s">
        <v>1384</v>
      </c>
      <c r="M258" s="195" t="s">
        <v>19</v>
      </c>
      <c r="N258" s="188" t="s">
        <v>376</v>
      </c>
      <c r="O258" s="228"/>
      <c r="P258" s="212">
        <v>21.99</v>
      </c>
      <c r="Q258" s="222">
        <v>2.1989999999999998</v>
      </c>
      <c r="R258" s="222"/>
      <c r="S258" s="222"/>
      <c r="T258" s="217">
        <v>10</v>
      </c>
      <c r="U258" s="217">
        <v>0</v>
      </c>
      <c r="V258" s="217">
        <v>0</v>
      </c>
      <c r="W258" s="189" t="s">
        <v>360</v>
      </c>
      <c r="X258" s="259"/>
      <c r="Y258" s="187"/>
      <c r="Z258" s="187"/>
      <c r="AA258" s="187"/>
      <c r="AB258" s="187"/>
      <c r="AC258" s="187"/>
      <c r="AD258" s="187"/>
      <c r="AE258" s="187"/>
      <c r="AF258" s="187"/>
      <c r="AG258" s="187"/>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c r="BR258" s="187"/>
      <c r="BS258" s="187"/>
      <c r="BT258" s="187"/>
      <c r="BU258" s="187"/>
      <c r="BV258" s="187"/>
      <c r="BW258" s="187"/>
      <c r="BX258" s="187"/>
      <c r="BY258" s="257"/>
      <c r="BZ258" s="257"/>
      <c r="CA258" s="257"/>
      <c r="CB258" s="257"/>
      <c r="CC258" s="257"/>
      <c r="CD258" s="257"/>
      <c r="CE258" s="257"/>
      <c r="CF258" s="257"/>
      <c r="CG258" s="257"/>
      <c r="CH258" s="257"/>
      <c r="CI258" s="257"/>
      <c r="CJ258" s="257"/>
    </row>
    <row r="259" spans="1:88" s="190" customFormat="1">
      <c r="A259" s="198"/>
      <c r="B259" s="190">
        <v>255</v>
      </c>
      <c r="C259" s="190">
        <v>14</v>
      </c>
      <c r="E259" s="216">
        <v>44981</v>
      </c>
      <c r="F259" s="228" t="s">
        <v>416</v>
      </c>
      <c r="G259" s="229" t="s">
        <v>9</v>
      </c>
      <c r="H259" s="229" t="s">
        <v>1383</v>
      </c>
      <c r="I259" s="228" t="s">
        <v>1415</v>
      </c>
      <c r="J259" s="208" t="s">
        <v>414</v>
      </c>
      <c r="K259" s="188" t="s">
        <v>1422</v>
      </c>
      <c r="L259" s="28" t="s">
        <v>1384</v>
      </c>
      <c r="M259" s="225" t="s">
        <v>19</v>
      </c>
      <c r="N259" s="208" t="s">
        <v>416</v>
      </c>
      <c r="O259" s="228"/>
      <c r="P259" s="212"/>
      <c r="Q259" s="222" t="s">
        <v>486</v>
      </c>
      <c r="R259" s="222"/>
      <c r="S259" s="222"/>
      <c r="T259" s="217">
        <v>10</v>
      </c>
      <c r="U259" s="217">
        <v>0</v>
      </c>
      <c r="V259" s="217">
        <v>0</v>
      </c>
      <c r="W259" s="189" t="s">
        <v>963</v>
      </c>
      <c r="X259" s="259"/>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c r="BR259" s="187"/>
      <c r="BS259" s="187"/>
      <c r="BT259" s="187"/>
      <c r="BU259" s="187"/>
      <c r="BV259" s="187"/>
      <c r="BW259" s="187"/>
      <c r="BX259" s="187"/>
      <c r="BY259" s="257"/>
      <c r="BZ259" s="257"/>
      <c r="CA259" s="257"/>
      <c r="CB259" s="257"/>
      <c r="CC259" s="257"/>
      <c r="CD259" s="257"/>
      <c r="CE259" s="257"/>
      <c r="CF259" s="257"/>
      <c r="CG259" s="257"/>
      <c r="CH259" s="257"/>
      <c r="CI259" s="257"/>
      <c r="CJ259" s="257"/>
    </row>
    <row r="260" spans="1:88" s="190" customFormat="1">
      <c r="A260" s="198"/>
      <c r="B260" s="190">
        <v>256</v>
      </c>
      <c r="C260" s="190">
        <v>15</v>
      </c>
      <c r="E260" s="216">
        <v>44981</v>
      </c>
      <c r="F260" s="228" t="s">
        <v>416</v>
      </c>
      <c r="G260" s="229" t="s">
        <v>9</v>
      </c>
      <c r="H260" s="229" t="s">
        <v>1383</v>
      </c>
      <c r="I260" s="228" t="s">
        <v>1415</v>
      </c>
      <c r="J260" s="208" t="s">
        <v>414</v>
      </c>
      <c r="K260" s="188" t="s">
        <v>1427</v>
      </c>
      <c r="L260" s="28" t="s">
        <v>1384</v>
      </c>
      <c r="M260" s="225" t="s">
        <v>19</v>
      </c>
      <c r="N260" s="208" t="s">
        <v>416</v>
      </c>
      <c r="O260" s="228"/>
      <c r="P260" s="212"/>
      <c r="Q260" s="222" t="s">
        <v>486</v>
      </c>
      <c r="R260" s="222"/>
      <c r="S260" s="222"/>
      <c r="T260" s="217">
        <v>10</v>
      </c>
      <c r="U260" s="217">
        <v>0</v>
      </c>
      <c r="V260" s="217">
        <v>0</v>
      </c>
      <c r="W260" s="189" t="s">
        <v>360</v>
      </c>
      <c r="X260" s="259"/>
      <c r="Y260" s="187"/>
      <c r="Z260" s="187"/>
      <c r="AA260" s="187"/>
      <c r="AB260" s="187"/>
      <c r="AC260" s="187"/>
      <c r="AD260" s="187"/>
      <c r="AE260" s="187"/>
      <c r="AF260" s="187"/>
      <c r="AG260" s="187"/>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c r="BR260" s="187"/>
      <c r="BS260" s="187"/>
      <c r="BT260" s="187"/>
      <c r="BU260" s="187"/>
      <c r="BV260" s="187"/>
      <c r="BW260" s="187"/>
      <c r="BX260" s="187"/>
      <c r="BY260" s="257"/>
      <c r="BZ260" s="257"/>
      <c r="CA260" s="257"/>
      <c r="CB260" s="257"/>
      <c r="CC260" s="257"/>
      <c r="CD260" s="257"/>
      <c r="CE260" s="257"/>
      <c r="CF260" s="257"/>
      <c r="CG260" s="257"/>
      <c r="CH260" s="257"/>
      <c r="CI260" s="257"/>
      <c r="CJ260" s="257"/>
    </row>
    <row r="261" spans="1:88" s="190" customFormat="1">
      <c r="A261" s="198"/>
      <c r="B261" s="190">
        <v>257</v>
      </c>
      <c r="C261" s="190">
        <v>16</v>
      </c>
      <c r="E261" s="216">
        <v>44981</v>
      </c>
      <c r="F261" s="228" t="s">
        <v>416</v>
      </c>
      <c r="G261" s="229" t="s">
        <v>9</v>
      </c>
      <c r="H261" s="229" t="s">
        <v>1383</v>
      </c>
      <c r="I261" s="228" t="s">
        <v>1415</v>
      </c>
      <c r="J261" s="208" t="s">
        <v>414</v>
      </c>
      <c r="K261" s="188" t="s">
        <v>1422</v>
      </c>
      <c r="L261" s="28" t="s">
        <v>1384</v>
      </c>
      <c r="M261" s="225" t="s">
        <v>19</v>
      </c>
      <c r="N261" s="208" t="s">
        <v>416</v>
      </c>
      <c r="O261" s="228"/>
      <c r="P261" s="212"/>
      <c r="Q261" s="222" t="s">
        <v>486</v>
      </c>
      <c r="R261" s="222"/>
      <c r="S261" s="222"/>
      <c r="T261" s="217">
        <v>10</v>
      </c>
      <c r="U261" s="217">
        <v>0</v>
      </c>
      <c r="V261" s="217">
        <v>0</v>
      </c>
      <c r="W261" s="189" t="s">
        <v>963</v>
      </c>
      <c r="X261" s="259"/>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c r="BR261" s="187"/>
      <c r="BS261" s="187"/>
      <c r="BT261" s="187"/>
      <c r="BU261" s="187"/>
      <c r="BV261" s="187"/>
      <c r="BW261" s="187"/>
      <c r="BX261" s="187"/>
      <c r="BY261" s="257"/>
      <c r="BZ261" s="257"/>
      <c r="CA261" s="257"/>
      <c r="CB261" s="257"/>
      <c r="CC261" s="257"/>
      <c r="CD261" s="257"/>
      <c r="CE261" s="257"/>
      <c r="CF261" s="257"/>
      <c r="CG261" s="257"/>
      <c r="CH261" s="257"/>
      <c r="CI261" s="257"/>
      <c r="CJ261" s="257"/>
    </row>
    <row r="262" spans="1:88" s="190" customFormat="1">
      <c r="A262" s="198"/>
      <c r="B262" s="190">
        <v>258</v>
      </c>
      <c r="C262" s="190">
        <v>17</v>
      </c>
      <c r="E262" s="216">
        <v>44981</v>
      </c>
      <c r="F262" s="228" t="s">
        <v>416</v>
      </c>
      <c r="G262" s="229" t="s">
        <v>9</v>
      </c>
      <c r="H262" s="229" t="s">
        <v>1383</v>
      </c>
      <c r="I262" s="228" t="s">
        <v>1415</v>
      </c>
      <c r="J262" s="208" t="s">
        <v>414</v>
      </c>
      <c r="K262" s="188" t="s">
        <v>1430</v>
      </c>
      <c r="L262" s="28" t="s">
        <v>1384</v>
      </c>
      <c r="M262" s="225" t="s">
        <v>19</v>
      </c>
      <c r="N262" s="208" t="s">
        <v>416</v>
      </c>
      <c r="O262" s="228"/>
      <c r="P262" s="212"/>
      <c r="Q262" s="222" t="s">
        <v>486</v>
      </c>
      <c r="R262" s="222"/>
      <c r="S262" s="222"/>
      <c r="T262" s="217">
        <v>10</v>
      </c>
      <c r="U262" s="217">
        <v>0</v>
      </c>
      <c r="V262" s="217">
        <v>0</v>
      </c>
      <c r="W262" s="189" t="s">
        <v>963</v>
      </c>
      <c r="X262" s="259"/>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c r="BR262" s="187"/>
      <c r="BS262" s="187"/>
      <c r="BT262" s="187"/>
      <c r="BU262" s="187"/>
      <c r="BV262" s="187"/>
      <c r="BW262" s="187"/>
      <c r="BX262" s="187"/>
      <c r="BY262" s="257"/>
      <c r="BZ262" s="257"/>
      <c r="CA262" s="257"/>
      <c r="CB262" s="257"/>
      <c r="CC262" s="257"/>
      <c r="CD262" s="257"/>
      <c r="CE262" s="257"/>
      <c r="CF262" s="257"/>
      <c r="CG262" s="257"/>
      <c r="CH262" s="257"/>
      <c r="CI262" s="257"/>
      <c r="CJ262" s="257"/>
    </row>
    <row r="263" spans="1:88" s="190" customFormat="1">
      <c r="A263" s="198"/>
      <c r="B263" s="190">
        <v>259</v>
      </c>
      <c r="C263" s="190">
        <v>18</v>
      </c>
      <c r="E263" s="216">
        <v>44981</v>
      </c>
      <c r="F263" s="228" t="s">
        <v>416</v>
      </c>
      <c r="G263" s="229" t="s">
        <v>9</v>
      </c>
      <c r="H263" s="229" t="s">
        <v>1383</v>
      </c>
      <c r="I263" s="228" t="s">
        <v>1415</v>
      </c>
      <c r="J263" s="208" t="s">
        <v>414</v>
      </c>
      <c r="K263" s="188" t="s">
        <v>1432</v>
      </c>
      <c r="L263" s="28" t="s">
        <v>1384</v>
      </c>
      <c r="M263" s="225" t="s">
        <v>19</v>
      </c>
      <c r="N263" s="208" t="s">
        <v>416</v>
      </c>
      <c r="O263" s="228"/>
      <c r="P263" s="212"/>
      <c r="Q263" s="222" t="s">
        <v>486</v>
      </c>
      <c r="R263" s="222"/>
      <c r="S263" s="222"/>
      <c r="T263" s="217">
        <v>3.5</v>
      </c>
      <c r="U263" s="217">
        <v>0</v>
      </c>
      <c r="V263" s="217">
        <v>0</v>
      </c>
      <c r="W263" s="189" t="s">
        <v>963</v>
      </c>
      <c r="X263" s="259"/>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c r="BR263" s="187"/>
      <c r="BS263" s="187"/>
      <c r="BT263" s="187"/>
      <c r="BU263" s="187"/>
      <c r="BV263" s="187"/>
      <c r="BW263" s="187"/>
      <c r="BX263" s="187"/>
      <c r="BY263" s="257"/>
      <c r="BZ263" s="257"/>
      <c r="CA263" s="257"/>
      <c r="CB263" s="257"/>
      <c r="CC263" s="257"/>
      <c r="CD263" s="257"/>
      <c r="CE263" s="257"/>
      <c r="CF263" s="257"/>
      <c r="CG263" s="257"/>
      <c r="CH263" s="257"/>
      <c r="CI263" s="257"/>
      <c r="CJ263" s="257"/>
    </row>
    <row r="264" spans="1:88" s="190" customFormat="1">
      <c r="A264" s="198"/>
      <c r="B264" s="190">
        <v>260</v>
      </c>
      <c r="C264" s="190">
        <v>19</v>
      </c>
      <c r="E264" s="216">
        <v>44986</v>
      </c>
      <c r="F264" s="228" t="s">
        <v>444</v>
      </c>
      <c r="G264" s="229" t="s">
        <v>9</v>
      </c>
      <c r="H264" s="229" t="s">
        <v>1383</v>
      </c>
      <c r="I264" s="228" t="s">
        <v>1434</v>
      </c>
      <c r="J264" s="188" t="s">
        <v>442</v>
      </c>
      <c r="K264" s="218" t="s">
        <v>1440</v>
      </c>
      <c r="L264" s="28" t="s">
        <v>1384</v>
      </c>
      <c r="M264" s="195" t="s">
        <v>19</v>
      </c>
      <c r="N264" s="188" t="s">
        <v>444</v>
      </c>
      <c r="O264" s="228"/>
      <c r="P264" s="212"/>
      <c r="Q264" s="222" t="s">
        <v>486</v>
      </c>
      <c r="R264" s="222"/>
      <c r="S264" s="222"/>
      <c r="T264" s="217">
        <v>10</v>
      </c>
      <c r="U264" s="217">
        <v>0</v>
      </c>
      <c r="V264" s="217">
        <v>1</v>
      </c>
      <c r="W264" s="189" t="s">
        <v>360</v>
      </c>
      <c r="X264" s="259"/>
      <c r="Y264" s="187"/>
      <c r="Z264" s="187"/>
      <c r="AA264" s="187"/>
      <c r="AB264" s="187"/>
      <c r="AC264" s="187"/>
      <c r="AD264" s="187"/>
      <c r="AE264" s="187"/>
      <c r="AF264" s="187"/>
      <c r="AG264" s="187"/>
      <c r="AH264" s="187"/>
      <c r="AI264" s="187"/>
      <c r="AJ264" s="187"/>
      <c r="AK264" s="187"/>
      <c r="AL264" s="187"/>
      <c r="AM264" s="187"/>
      <c r="AN264" s="187"/>
      <c r="AO264" s="187"/>
      <c r="AP264" s="187"/>
      <c r="AQ264" s="187"/>
      <c r="AR264" s="187"/>
      <c r="AS264" s="187"/>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c r="BR264" s="187"/>
      <c r="BS264" s="187"/>
      <c r="BT264" s="187"/>
      <c r="BU264" s="187"/>
      <c r="BV264" s="187"/>
      <c r="BW264" s="187"/>
      <c r="BX264" s="187"/>
      <c r="BY264" s="257"/>
      <c r="BZ264" s="257"/>
      <c r="CA264" s="257"/>
      <c r="CB264" s="257"/>
      <c r="CC264" s="257"/>
      <c r="CD264" s="257"/>
      <c r="CE264" s="257"/>
      <c r="CF264" s="257"/>
      <c r="CG264" s="257"/>
      <c r="CH264" s="257"/>
      <c r="CI264" s="257"/>
      <c r="CJ264" s="257"/>
    </row>
    <row r="265" spans="1:88" s="190" customFormat="1">
      <c r="A265" s="198"/>
      <c r="B265" s="190">
        <v>261</v>
      </c>
      <c r="C265" s="190">
        <v>20</v>
      </c>
      <c r="E265" s="216">
        <v>44986</v>
      </c>
      <c r="F265" s="228" t="s">
        <v>444</v>
      </c>
      <c r="G265" s="229" t="s">
        <v>9</v>
      </c>
      <c r="H265" s="229" t="s">
        <v>1383</v>
      </c>
      <c r="I265" s="228" t="s">
        <v>1434</v>
      </c>
      <c r="J265" s="188" t="s">
        <v>442</v>
      </c>
      <c r="K265" s="218" t="s">
        <v>1444</v>
      </c>
      <c r="L265" s="28" t="s">
        <v>1384</v>
      </c>
      <c r="M265" s="195" t="s">
        <v>19</v>
      </c>
      <c r="N265" s="188" t="s">
        <v>444</v>
      </c>
      <c r="O265" s="228"/>
      <c r="P265" s="212"/>
      <c r="Q265" s="222" t="s">
        <v>486</v>
      </c>
      <c r="R265" s="222"/>
      <c r="S265" s="222"/>
      <c r="T265" s="217">
        <v>10</v>
      </c>
      <c r="U265" s="217">
        <v>0</v>
      </c>
      <c r="V265" s="217">
        <v>1</v>
      </c>
      <c r="W265" s="189" t="s">
        <v>360</v>
      </c>
      <c r="X265" s="259"/>
      <c r="Y265" s="187"/>
      <c r="Z265" s="187"/>
      <c r="AA265" s="187"/>
      <c r="AB265" s="187"/>
      <c r="AC265" s="187"/>
      <c r="AD265" s="187"/>
      <c r="AE265" s="187"/>
      <c r="AF265" s="187"/>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s="187"/>
      <c r="BO265" s="187"/>
      <c r="BP265" s="187"/>
      <c r="BQ265" s="187"/>
      <c r="BR265" s="187"/>
      <c r="BS265" s="187"/>
      <c r="BT265" s="187"/>
      <c r="BU265" s="187"/>
      <c r="BV265" s="187"/>
      <c r="BW265" s="187"/>
      <c r="BX265" s="187"/>
      <c r="BY265" s="257"/>
      <c r="BZ265" s="257"/>
      <c r="CA265" s="257"/>
      <c r="CB265" s="257"/>
      <c r="CC265" s="257"/>
      <c r="CD265" s="257"/>
      <c r="CE265" s="257"/>
      <c r="CF265" s="257"/>
      <c r="CG265" s="257"/>
      <c r="CH265" s="257"/>
      <c r="CI265" s="257"/>
      <c r="CJ265" s="257"/>
    </row>
    <row r="266" spans="1:88" s="190" customFormat="1">
      <c r="A266" s="198"/>
      <c r="B266" s="190">
        <v>262</v>
      </c>
      <c r="C266" s="190">
        <v>21</v>
      </c>
      <c r="E266" s="216">
        <v>44986</v>
      </c>
      <c r="F266" s="228" t="s">
        <v>444</v>
      </c>
      <c r="G266" s="229" t="s">
        <v>9</v>
      </c>
      <c r="H266" s="229" t="s">
        <v>1383</v>
      </c>
      <c r="I266" s="228" t="s">
        <v>1434</v>
      </c>
      <c r="J266" s="188" t="s">
        <v>442</v>
      </c>
      <c r="K266" s="218" t="s">
        <v>1447</v>
      </c>
      <c r="L266" s="28" t="s">
        <v>1384</v>
      </c>
      <c r="M266" s="195" t="s">
        <v>19</v>
      </c>
      <c r="N266" s="188" t="s">
        <v>444</v>
      </c>
      <c r="O266" s="228"/>
      <c r="P266" s="212"/>
      <c r="Q266" s="222" t="s">
        <v>486</v>
      </c>
      <c r="R266" s="222"/>
      <c r="S266" s="222"/>
      <c r="T266" s="217">
        <v>3.5</v>
      </c>
      <c r="U266" s="217">
        <v>0</v>
      </c>
      <c r="V266" s="217">
        <v>1</v>
      </c>
      <c r="W266" s="189" t="s">
        <v>360</v>
      </c>
      <c r="X266" s="259"/>
      <c r="Y266" s="187"/>
      <c r="Z266" s="187"/>
      <c r="AA266" s="187"/>
      <c r="AB266" s="187"/>
      <c r="AC266" s="187"/>
      <c r="AD266" s="187"/>
      <c r="AE266" s="187"/>
      <c r="AF266" s="187"/>
      <c r="AG266" s="187"/>
      <c r="AH266" s="187"/>
      <c r="AI266" s="187"/>
      <c r="AJ266" s="187"/>
      <c r="AK266" s="187"/>
      <c r="AL266" s="187"/>
      <c r="AM266" s="187"/>
      <c r="AN266" s="187"/>
      <c r="AO266" s="187"/>
      <c r="AP266" s="187"/>
      <c r="AQ266" s="187"/>
      <c r="AR266" s="187"/>
      <c r="AS266" s="187"/>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c r="BR266" s="187"/>
      <c r="BS266" s="187"/>
      <c r="BT266" s="187"/>
      <c r="BU266" s="187"/>
      <c r="BV266" s="187"/>
      <c r="BW266" s="187"/>
      <c r="BX266" s="187"/>
      <c r="BY266" s="257"/>
      <c r="BZ266" s="257"/>
      <c r="CA266" s="257"/>
      <c r="CB266" s="257"/>
      <c r="CC266" s="257"/>
      <c r="CD266" s="257"/>
      <c r="CE266" s="257"/>
      <c r="CF266" s="257"/>
      <c r="CG266" s="257"/>
      <c r="CH266" s="257"/>
      <c r="CI266" s="257"/>
      <c r="CJ266" s="257"/>
    </row>
    <row r="267" spans="1:88">
      <c r="B267" s="190">
        <v>263</v>
      </c>
      <c r="C267" s="190">
        <v>22</v>
      </c>
      <c r="D267" s="190"/>
      <c r="E267" s="216">
        <v>44986</v>
      </c>
      <c r="F267" s="228" t="s">
        <v>444</v>
      </c>
      <c r="G267" s="229" t="s">
        <v>9</v>
      </c>
      <c r="H267" s="229" t="s">
        <v>1383</v>
      </c>
      <c r="I267" s="228" t="s">
        <v>1434</v>
      </c>
      <c r="J267" s="188" t="s">
        <v>442</v>
      </c>
      <c r="K267" s="218" t="s">
        <v>1450</v>
      </c>
      <c r="L267" s="28" t="s">
        <v>1384</v>
      </c>
      <c r="M267" s="195" t="s">
        <v>19</v>
      </c>
      <c r="N267" s="188" t="s">
        <v>444</v>
      </c>
      <c r="O267" s="228"/>
      <c r="P267" s="212"/>
      <c r="Q267" s="222" t="s">
        <v>486</v>
      </c>
      <c r="R267" s="222"/>
      <c r="S267" s="222"/>
      <c r="T267" s="217">
        <v>8</v>
      </c>
      <c r="U267" s="217">
        <v>0</v>
      </c>
      <c r="V267" s="217">
        <v>1</v>
      </c>
      <c r="W267" s="189" t="s">
        <v>360</v>
      </c>
      <c r="X267" s="259"/>
      <c r="BY267" s="257"/>
      <c r="BZ267" s="257"/>
      <c r="CA267" s="257"/>
      <c r="CB267" s="257"/>
      <c r="CC267" s="257"/>
      <c r="CD267" s="257"/>
      <c r="CE267" s="257"/>
      <c r="CF267" s="257"/>
      <c r="CG267" s="257"/>
      <c r="CH267" s="257"/>
      <c r="CI267" s="257"/>
      <c r="CJ267" s="257"/>
    </row>
    <row r="268" spans="1:88">
      <c r="B268" s="190">
        <v>264</v>
      </c>
      <c r="C268" s="190">
        <v>23</v>
      </c>
      <c r="D268" s="190"/>
      <c r="E268" s="216">
        <v>44986</v>
      </c>
      <c r="F268" s="228" t="s">
        <v>444</v>
      </c>
      <c r="G268" s="229" t="s">
        <v>9</v>
      </c>
      <c r="H268" s="229" t="s">
        <v>1383</v>
      </c>
      <c r="I268" s="228" t="s">
        <v>1434</v>
      </c>
      <c r="J268" s="188" t="s">
        <v>442</v>
      </c>
      <c r="K268" s="218" t="s">
        <v>1453</v>
      </c>
      <c r="L268" s="28" t="s">
        <v>1384</v>
      </c>
      <c r="M268" s="195" t="s">
        <v>19</v>
      </c>
      <c r="N268" s="188" t="s">
        <v>444</v>
      </c>
      <c r="O268" s="228"/>
      <c r="P268" s="212"/>
      <c r="Q268" s="222" t="s">
        <v>486</v>
      </c>
      <c r="R268" s="222"/>
      <c r="S268" s="222"/>
      <c r="T268" s="217">
        <v>10</v>
      </c>
      <c r="U268" s="217">
        <v>0</v>
      </c>
      <c r="V268" s="217">
        <v>1</v>
      </c>
      <c r="W268" s="189" t="s">
        <v>360</v>
      </c>
      <c r="X268" s="259"/>
      <c r="BY268" s="257"/>
      <c r="BZ268" s="257"/>
      <c r="CA268" s="257"/>
      <c r="CB268" s="257"/>
      <c r="CC268" s="257"/>
      <c r="CD268" s="257"/>
      <c r="CE268" s="257"/>
      <c r="CF268" s="257"/>
      <c r="CG268" s="257"/>
      <c r="CH268" s="257"/>
      <c r="CI268" s="257"/>
      <c r="CJ268" s="257"/>
    </row>
    <row r="269" spans="1:88">
      <c r="B269" s="190">
        <v>265</v>
      </c>
      <c r="C269" s="190">
        <v>24</v>
      </c>
      <c r="D269" s="190"/>
      <c r="E269" s="216">
        <v>44986</v>
      </c>
      <c r="F269" s="228" t="s">
        <v>444</v>
      </c>
      <c r="G269" s="229" t="s">
        <v>9</v>
      </c>
      <c r="H269" s="229" t="s">
        <v>1383</v>
      </c>
      <c r="I269" s="228" t="s">
        <v>1434</v>
      </c>
      <c r="J269" s="188" t="s">
        <v>442</v>
      </c>
      <c r="K269" s="218" t="s">
        <v>1456</v>
      </c>
      <c r="L269" s="28" t="s">
        <v>1384</v>
      </c>
      <c r="M269" s="195" t="s">
        <v>19</v>
      </c>
      <c r="N269" s="188" t="s">
        <v>444</v>
      </c>
      <c r="O269" s="228"/>
      <c r="P269" s="212"/>
      <c r="Q269" s="222" t="s">
        <v>486</v>
      </c>
      <c r="R269" s="222"/>
      <c r="S269" s="222"/>
      <c r="T269" s="217">
        <v>10</v>
      </c>
      <c r="U269" s="217">
        <v>0</v>
      </c>
      <c r="V269" s="217">
        <v>1</v>
      </c>
      <c r="W269" s="189" t="s">
        <v>360</v>
      </c>
      <c r="X269" s="259"/>
      <c r="BY269" s="257"/>
      <c r="BZ269" s="257"/>
      <c r="CA269" s="257"/>
      <c r="CB269" s="257"/>
      <c r="CC269" s="257"/>
      <c r="CD269" s="257"/>
      <c r="CE269" s="257"/>
      <c r="CF269" s="257"/>
      <c r="CG269" s="257"/>
      <c r="CH269" s="257"/>
      <c r="CI269" s="257"/>
      <c r="CJ269" s="257"/>
    </row>
    <row r="270" spans="1:88">
      <c r="B270" s="190">
        <v>266</v>
      </c>
      <c r="C270" s="190">
        <v>25</v>
      </c>
      <c r="D270" s="190"/>
      <c r="E270" s="216">
        <v>44986</v>
      </c>
      <c r="F270" s="228" t="s">
        <v>444</v>
      </c>
      <c r="G270" s="229" t="s">
        <v>9</v>
      </c>
      <c r="H270" s="229" t="s">
        <v>1383</v>
      </c>
      <c r="I270" s="228" t="s">
        <v>1434</v>
      </c>
      <c r="J270" s="188" t="s">
        <v>442</v>
      </c>
      <c r="K270" s="218" t="s">
        <v>1440</v>
      </c>
      <c r="L270" s="28" t="s">
        <v>1384</v>
      </c>
      <c r="M270" s="195" t="s">
        <v>19</v>
      </c>
      <c r="N270" s="188" t="s">
        <v>444</v>
      </c>
      <c r="O270" s="228"/>
      <c r="P270" s="212"/>
      <c r="Q270" s="222" t="s">
        <v>486</v>
      </c>
      <c r="R270" s="222"/>
      <c r="S270" s="222"/>
      <c r="T270" s="217">
        <v>10</v>
      </c>
      <c r="U270" s="217">
        <v>0</v>
      </c>
      <c r="V270" s="217">
        <v>1</v>
      </c>
      <c r="W270" s="189" t="s">
        <v>360</v>
      </c>
      <c r="X270" s="259"/>
      <c r="BY270" s="257"/>
      <c r="BZ270" s="257"/>
      <c r="CA270" s="257"/>
      <c r="CB270" s="257"/>
      <c r="CC270" s="257"/>
      <c r="CD270" s="257"/>
      <c r="CE270" s="257"/>
      <c r="CF270" s="257"/>
      <c r="CG270" s="257"/>
      <c r="CH270" s="257"/>
      <c r="CI270" s="257"/>
      <c r="CJ270" s="257"/>
    </row>
    <row r="271" spans="1:88">
      <c r="B271" s="190">
        <v>267</v>
      </c>
      <c r="C271" s="190">
        <v>26</v>
      </c>
      <c r="D271" s="190"/>
      <c r="E271" s="216">
        <v>45049</v>
      </c>
      <c r="F271" s="228" t="s">
        <v>444</v>
      </c>
      <c r="G271" s="229" t="s">
        <v>9</v>
      </c>
      <c r="H271" s="229" t="s">
        <v>1383</v>
      </c>
      <c r="I271" s="228" t="s">
        <v>1434</v>
      </c>
      <c r="J271" s="188" t="s">
        <v>442</v>
      </c>
      <c r="K271" s="218" t="s">
        <v>1461</v>
      </c>
      <c r="L271" s="28" t="s">
        <v>1384</v>
      </c>
      <c r="M271" s="195" t="s">
        <v>19</v>
      </c>
      <c r="N271" s="188" t="s">
        <v>444</v>
      </c>
      <c r="O271" s="228"/>
      <c r="P271" s="212"/>
      <c r="Q271" s="222" t="s">
        <v>486</v>
      </c>
      <c r="R271" s="222"/>
      <c r="S271" s="222"/>
      <c r="T271" s="217">
        <v>10</v>
      </c>
      <c r="U271" s="217">
        <v>0</v>
      </c>
      <c r="V271" s="217">
        <v>0</v>
      </c>
      <c r="W271" s="189" t="s">
        <v>360</v>
      </c>
      <c r="X271" s="259"/>
      <c r="BY271" s="257"/>
      <c r="BZ271" s="257"/>
      <c r="CA271" s="257"/>
      <c r="CB271" s="257"/>
      <c r="CC271" s="257"/>
      <c r="CD271" s="257"/>
      <c r="CE271" s="257"/>
      <c r="CF271" s="257"/>
      <c r="CG271" s="257"/>
      <c r="CH271" s="257"/>
      <c r="CI271" s="257"/>
      <c r="CJ271" s="257"/>
    </row>
    <row r="272" spans="1:88">
      <c r="B272" s="190">
        <v>268</v>
      </c>
      <c r="C272" s="190">
        <v>27</v>
      </c>
      <c r="D272" s="190"/>
      <c r="E272" s="216">
        <v>44986</v>
      </c>
      <c r="F272" s="228" t="s">
        <v>635</v>
      </c>
      <c r="G272" s="229" t="s">
        <v>9</v>
      </c>
      <c r="H272" s="229" t="s">
        <v>1471</v>
      </c>
      <c r="I272" s="228" t="s">
        <v>1465</v>
      </c>
      <c r="J272" s="188" t="s">
        <v>630</v>
      </c>
      <c r="K272" s="218" t="s">
        <v>1473</v>
      </c>
      <c r="L272" s="53" t="s">
        <v>1472</v>
      </c>
      <c r="M272" s="225" t="s">
        <v>19</v>
      </c>
      <c r="N272" s="188" t="s">
        <v>635</v>
      </c>
      <c r="O272" s="228"/>
      <c r="P272" s="212">
        <v>11.31</v>
      </c>
      <c r="Q272" s="222">
        <v>1.131</v>
      </c>
      <c r="R272" s="222"/>
      <c r="S272" s="222"/>
      <c r="T272" s="217">
        <v>10</v>
      </c>
      <c r="U272" s="217">
        <v>0</v>
      </c>
      <c r="V272" s="217">
        <v>1</v>
      </c>
      <c r="W272" s="189" t="s">
        <v>360</v>
      </c>
      <c r="X272" s="259"/>
      <c r="Y272" s="257"/>
      <c r="Z272" s="257"/>
      <c r="AA272" s="257"/>
      <c r="AB272" s="257"/>
      <c r="AC272" s="257"/>
      <c r="AD272" s="257"/>
      <c r="AE272" s="257"/>
      <c r="AF272" s="257"/>
      <c r="AG272" s="257"/>
      <c r="AH272" s="257"/>
      <c r="AI272" s="257"/>
      <c r="AJ272" s="257"/>
      <c r="AK272" s="257"/>
      <c r="AL272" s="257"/>
      <c r="AM272" s="257"/>
      <c r="AN272" s="257"/>
      <c r="AO272" s="257"/>
      <c r="AP272" s="257"/>
      <c r="AQ272" s="257"/>
      <c r="AR272" s="257"/>
      <c r="AS272" s="257"/>
      <c r="AT272" s="257"/>
      <c r="AU272" s="257"/>
      <c r="AV272" s="257"/>
      <c r="AW272" s="257"/>
      <c r="AX272" s="257"/>
      <c r="AY272" s="257"/>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c r="CD272" s="257"/>
      <c r="CE272" s="257"/>
      <c r="CF272" s="257"/>
      <c r="CG272" s="257"/>
      <c r="CH272" s="257"/>
      <c r="CI272" s="257"/>
      <c r="CJ272" s="257"/>
    </row>
    <row r="273" spans="2:88">
      <c r="B273" s="190">
        <v>269</v>
      </c>
      <c r="C273" s="190">
        <v>28</v>
      </c>
      <c r="D273" s="190"/>
      <c r="E273" s="216">
        <v>44986</v>
      </c>
      <c r="F273" s="228" t="s">
        <v>635</v>
      </c>
      <c r="G273" s="229" t="s">
        <v>9</v>
      </c>
      <c r="H273" s="229" t="s">
        <v>1471</v>
      </c>
      <c r="I273" s="228" t="s">
        <v>1465</v>
      </c>
      <c r="J273" s="188" t="s">
        <v>630</v>
      </c>
      <c r="K273" s="218" t="s">
        <v>1477</v>
      </c>
      <c r="L273" s="53" t="s">
        <v>1472</v>
      </c>
      <c r="M273" s="225" t="s">
        <v>19</v>
      </c>
      <c r="N273" s="188" t="s">
        <v>635</v>
      </c>
      <c r="O273" s="228"/>
      <c r="P273" s="212">
        <v>15.590000000000002</v>
      </c>
      <c r="Q273" s="222">
        <v>1.5590000000000002</v>
      </c>
      <c r="R273" s="222"/>
      <c r="S273" s="222"/>
      <c r="T273" s="217">
        <v>10</v>
      </c>
      <c r="U273" s="217">
        <v>0</v>
      </c>
      <c r="V273" s="217">
        <v>1</v>
      </c>
      <c r="W273" s="189" t="s">
        <v>963</v>
      </c>
      <c r="X273" s="259"/>
      <c r="Y273" s="257"/>
      <c r="Z273" s="257"/>
      <c r="AA273" s="257"/>
      <c r="AB273" s="257"/>
      <c r="AC273" s="257"/>
      <c r="AD273" s="257"/>
      <c r="AE273" s="257"/>
      <c r="AF273" s="257"/>
      <c r="AG273" s="257"/>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c r="CD273" s="257"/>
      <c r="CE273" s="257"/>
      <c r="CF273" s="257"/>
      <c r="CG273" s="257"/>
      <c r="CH273" s="257"/>
      <c r="CI273" s="257"/>
      <c r="CJ273" s="257"/>
    </row>
    <row r="274" spans="2:88">
      <c r="B274" s="190">
        <v>270</v>
      </c>
      <c r="C274" s="190">
        <v>29</v>
      </c>
      <c r="D274" s="190"/>
      <c r="E274" s="216">
        <v>44986</v>
      </c>
      <c r="F274" s="228" t="s">
        <v>635</v>
      </c>
      <c r="G274" s="229" t="s">
        <v>9</v>
      </c>
      <c r="H274" s="229" t="s">
        <v>1471</v>
      </c>
      <c r="I274" s="228" t="s">
        <v>1465</v>
      </c>
      <c r="J274" s="188" t="s">
        <v>630</v>
      </c>
      <c r="K274" s="218" t="s">
        <v>1479</v>
      </c>
      <c r="L274" s="53" t="s">
        <v>1472</v>
      </c>
      <c r="M274" s="225" t="s">
        <v>19</v>
      </c>
      <c r="N274" s="188" t="s">
        <v>635</v>
      </c>
      <c r="O274" s="228"/>
      <c r="P274" s="212">
        <v>18</v>
      </c>
      <c r="Q274" s="222">
        <v>1.5</v>
      </c>
      <c r="R274" s="222"/>
      <c r="S274" s="222"/>
      <c r="T274" s="217">
        <v>12</v>
      </c>
      <c r="U274" s="217">
        <v>0</v>
      </c>
      <c r="V274" s="217">
        <v>1</v>
      </c>
      <c r="W274" s="189" t="s">
        <v>963</v>
      </c>
      <c r="X274" s="259"/>
      <c r="Y274" s="257"/>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c r="CD274" s="257"/>
      <c r="CE274" s="257"/>
      <c r="CF274" s="257"/>
      <c r="CG274" s="257"/>
      <c r="CH274" s="257"/>
      <c r="CI274" s="257"/>
      <c r="CJ274" s="257"/>
    </row>
    <row r="275" spans="2:88">
      <c r="B275" s="190">
        <v>271</v>
      </c>
      <c r="C275" s="190">
        <v>30</v>
      </c>
      <c r="D275" s="190"/>
      <c r="E275" s="216">
        <v>44986</v>
      </c>
      <c r="F275" s="228" t="s">
        <v>635</v>
      </c>
      <c r="G275" s="229" t="s">
        <v>9</v>
      </c>
      <c r="H275" s="229" t="s">
        <v>1471</v>
      </c>
      <c r="I275" s="228" t="s">
        <v>1465</v>
      </c>
      <c r="J275" s="188" t="s">
        <v>630</v>
      </c>
      <c r="K275" s="218" t="s">
        <v>1480</v>
      </c>
      <c r="L275" s="53" t="s">
        <v>1472</v>
      </c>
      <c r="M275" s="225" t="s">
        <v>19</v>
      </c>
      <c r="N275" s="188" t="s">
        <v>635</v>
      </c>
      <c r="O275" s="228"/>
      <c r="P275" s="212">
        <v>22.819999999999997</v>
      </c>
      <c r="Q275" s="222">
        <v>2.2819999999999996</v>
      </c>
      <c r="R275" s="222"/>
      <c r="S275" s="222"/>
      <c r="T275" s="217">
        <v>10</v>
      </c>
      <c r="U275" s="217">
        <v>0</v>
      </c>
      <c r="V275" s="217">
        <v>1</v>
      </c>
      <c r="W275" s="189" t="s">
        <v>440</v>
      </c>
      <c r="X275" s="259"/>
      <c r="Y275" s="257"/>
      <c r="Z275" s="257"/>
      <c r="AA275" s="257"/>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7"/>
      <c r="AY275" s="257"/>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c r="CD275" s="257"/>
      <c r="CE275" s="257"/>
      <c r="CF275" s="257"/>
      <c r="CG275" s="257"/>
      <c r="CH275" s="257"/>
      <c r="CI275" s="257"/>
      <c r="CJ275" s="257"/>
    </row>
    <row r="276" spans="2:88">
      <c r="B276" s="190">
        <v>272</v>
      </c>
      <c r="C276" s="190">
        <v>31</v>
      </c>
      <c r="D276" s="190"/>
      <c r="E276" s="216">
        <v>44986</v>
      </c>
      <c r="F276" s="228" t="s">
        <v>635</v>
      </c>
      <c r="G276" s="229" t="s">
        <v>9</v>
      </c>
      <c r="H276" s="229" t="s">
        <v>1471</v>
      </c>
      <c r="I276" s="228" t="s">
        <v>1465</v>
      </c>
      <c r="J276" s="188" t="s">
        <v>630</v>
      </c>
      <c r="K276" s="218" t="s">
        <v>1482</v>
      </c>
      <c r="L276" s="53" t="s">
        <v>1472</v>
      </c>
      <c r="M276" s="225" t="s">
        <v>19</v>
      </c>
      <c r="N276" s="188" t="s">
        <v>635</v>
      </c>
      <c r="O276" s="228"/>
      <c r="P276" s="212">
        <v>22.37</v>
      </c>
      <c r="Q276" s="222">
        <v>2.2370000000000001</v>
      </c>
      <c r="R276" s="222"/>
      <c r="S276" s="222"/>
      <c r="T276" s="217">
        <v>10</v>
      </c>
      <c r="U276" s="217">
        <v>0</v>
      </c>
      <c r="V276" s="217">
        <v>1</v>
      </c>
      <c r="W276" s="189" t="s">
        <v>600</v>
      </c>
      <c r="X276" s="259"/>
      <c r="Y276" s="257"/>
      <c r="Z276" s="257"/>
      <c r="AA276" s="257"/>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c r="CD276" s="257"/>
      <c r="CE276" s="257"/>
      <c r="CF276" s="257"/>
      <c r="CG276" s="257"/>
      <c r="CH276" s="257"/>
      <c r="CI276" s="257"/>
      <c r="CJ276" s="257"/>
    </row>
    <row r="277" spans="2:88">
      <c r="B277" s="190">
        <v>273</v>
      </c>
      <c r="C277" s="190">
        <v>32</v>
      </c>
      <c r="D277" s="190"/>
      <c r="E277" s="216">
        <v>44986</v>
      </c>
      <c r="F277" s="228" t="s">
        <v>635</v>
      </c>
      <c r="G277" s="229" t="s">
        <v>9</v>
      </c>
      <c r="H277" s="229" t="s">
        <v>1471</v>
      </c>
      <c r="I277" s="228" t="s">
        <v>1465</v>
      </c>
      <c r="J277" s="188" t="s">
        <v>630</v>
      </c>
      <c r="K277" s="218" t="s">
        <v>1484</v>
      </c>
      <c r="L277" s="53" t="s">
        <v>1472</v>
      </c>
      <c r="M277" s="225" t="s">
        <v>19</v>
      </c>
      <c r="N277" s="188" t="s">
        <v>635</v>
      </c>
      <c r="O277" s="228"/>
      <c r="P277" s="212">
        <v>16.760000000000002</v>
      </c>
      <c r="Q277" s="222">
        <v>1.6760000000000002</v>
      </c>
      <c r="R277" s="222"/>
      <c r="S277" s="222"/>
      <c r="T277" s="217">
        <v>10</v>
      </c>
      <c r="U277" s="217">
        <v>0</v>
      </c>
      <c r="V277" s="217">
        <v>1</v>
      </c>
      <c r="W277" s="189" t="s">
        <v>600</v>
      </c>
      <c r="X277" s="259"/>
      <c r="Y277" s="257"/>
      <c r="Z277" s="257"/>
      <c r="AA277" s="257"/>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57"/>
      <c r="AX277" s="257"/>
      <c r="AY277" s="257"/>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c r="CD277" s="257"/>
      <c r="CE277" s="257"/>
      <c r="CF277" s="257"/>
      <c r="CG277" s="257"/>
      <c r="CH277" s="257"/>
      <c r="CI277" s="257"/>
      <c r="CJ277" s="257"/>
    </row>
    <row r="278" spans="2:88">
      <c r="B278" s="190">
        <v>274</v>
      </c>
      <c r="C278" s="190">
        <v>33</v>
      </c>
      <c r="D278" s="190"/>
      <c r="E278" s="216">
        <v>44986</v>
      </c>
      <c r="F278" s="228" t="s">
        <v>635</v>
      </c>
      <c r="G278" s="229" t="s">
        <v>9</v>
      </c>
      <c r="H278" s="229" t="s">
        <v>1471</v>
      </c>
      <c r="I278" s="228" t="s">
        <v>1465</v>
      </c>
      <c r="J278" s="188" t="s">
        <v>630</v>
      </c>
      <c r="K278" s="218" t="s">
        <v>1486</v>
      </c>
      <c r="L278" s="53" t="s">
        <v>1472</v>
      </c>
      <c r="M278" s="225" t="s">
        <v>19</v>
      </c>
      <c r="N278" s="188" t="s">
        <v>635</v>
      </c>
      <c r="O278" s="228"/>
      <c r="P278" s="212">
        <v>19.07</v>
      </c>
      <c r="Q278" s="222">
        <v>2.38375</v>
      </c>
      <c r="R278" s="222"/>
      <c r="S278" s="222"/>
      <c r="T278" s="217">
        <v>8</v>
      </c>
      <c r="U278" s="217">
        <v>0</v>
      </c>
      <c r="V278" s="217">
        <v>1</v>
      </c>
      <c r="W278" s="189" t="s">
        <v>600</v>
      </c>
      <c r="X278" s="259"/>
      <c r="Y278" s="257"/>
      <c r="Z278" s="257"/>
      <c r="AA278" s="257"/>
      <c r="AB278" s="257"/>
      <c r="AC278" s="257"/>
      <c r="AD278" s="257"/>
      <c r="AE278" s="257"/>
      <c r="AF278" s="257"/>
      <c r="AG278" s="257"/>
      <c r="AH278" s="257"/>
      <c r="AI278" s="257"/>
      <c r="AJ278" s="257"/>
      <c r="AK278" s="257"/>
      <c r="AL278" s="257"/>
      <c r="AM278" s="257"/>
      <c r="AN278" s="257"/>
      <c r="AO278" s="257"/>
      <c r="AP278" s="257"/>
      <c r="AQ278" s="257"/>
      <c r="AR278" s="257"/>
      <c r="AS278" s="257"/>
      <c r="AT278" s="257"/>
      <c r="AU278" s="257"/>
      <c r="AV278" s="257"/>
      <c r="AW278" s="257"/>
      <c r="AX278" s="257"/>
      <c r="AY278" s="257"/>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c r="CD278" s="257"/>
      <c r="CE278" s="257"/>
      <c r="CF278" s="257"/>
      <c r="CG278" s="257"/>
      <c r="CH278" s="257"/>
      <c r="CI278" s="257"/>
      <c r="CJ278" s="257"/>
    </row>
    <row r="279" spans="2:88">
      <c r="B279" s="190">
        <v>275</v>
      </c>
      <c r="C279" s="190">
        <v>34</v>
      </c>
      <c r="D279" s="190"/>
      <c r="E279" s="216">
        <v>44986</v>
      </c>
      <c r="F279" s="228" t="s">
        <v>635</v>
      </c>
      <c r="G279" s="229" t="s">
        <v>9</v>
      </c>
      <c r="H279" s="229" t="s">
        <v>1471</v>
      </c>
      <c r="I279" s="228" t="s">
        <v>1465</v>
      </c>
      <c r="J279" s="188" t="s">
        <v>630</v>
      </c>
      <c r="K279" s="218" t="s">
        <v>1488</v>
      </c>
      <c r="L279" s="53" t="s">
        <v>1472</v>
      </c>
      <c r="M279" s="225" t="s">
        <v>19</v>
      </c>
      <c r="N279" s="188" t="s">
        <v>635</v>
      </c>
      <c r="O279" s="228"/>
      <c r="P279" s="212">
        <v>54.419999999999995</v>
      </c>
      <c r="Q279" s="222">
        <v>5.4419999999999993</v>
      </c>
      <c r="R279" s="222"/>
      <c r="S279" s="222"/>
      <c r="T279" s="217">
        <v>10</v>
      </c>
      <c r="U279" s="217">
        <v>0</v>
      </c>
      <c r="V279" s="217">
        <v>1</v>
      </c>
      <c r="W279" s="189" t="s">
        <v>600</v>
      </c>
      <c r="X279" s="259"/>
      <c r="Y279" s="257"/>
      <c r="Z279" s="257"/>
      <c r="AA279" s="257"/>
      <c r="AB279" s="257"/>
      <c r="AC279" s="257"/>
      <c r="AD279" s="257"/>
      <c r="AE279" s="257"/>
      <c r="AF279" s="257"/>
      <c r="AG279" s="257"/>
      <c r="AH279" s="257"/>
      <c r="AI279" s="257"/>
      <c r="AJ279" s="257"/>
      <c r="AK279" s="257"/>
      <c r="AL279" s="257"/>
      <c r="AM279" s="257"/>
      <c r="AN279" s="257"/>
      <c r="AO279" s="257"/>
      <c r="AP279" s="257"/>
      <c r="AQ279" s="257"/>
      <c r="AR279" s="257"/>
      <c r="AS279" s="257"/>
      <c r="AT279" s="257"/>
      <c r="AU279" s="257"/>
      <c r="AV279" s="257"/>
      <c r="AW279" s="257"/>
      <c r="AX279" s="257"/>
      <c r="AY279" s="257"/>
      <c r="AZ279" s="257"/>
      <c r="BA279" s="257"/>
      <c r="BB279" s="257"/>
      <c r="BC279" s="257"/>
      <c r="BD279" s="257"/>
      <c r="BE279" s="257"/>
      <c r="BF279" s="257"/>
      <c r="BG279" s="257"/>
      <c r="BH279" s="257"/>
      <c r="BI279" s="257"/>
      <c r="BJ279" s="257"/>
      <c r="BK279" s="257"/>
      <c r="BL279" s="257"/>
      <c r="BM279" s="257"/>
      <c r="BN279" s="257"/>
      <c r="BO279" s="257"/>
      <c r="BP279" s="257"/>
      <c r="BQ279" s="257"/>
      <c r="BR279" s="257"/>
      <c r="BS279" s="257"/>
      <c r="BT279" s="257"/>
      <c r="BU279" s="257"/>
      <c r="BV279" s="257"/>
      <c r="BW279" s="257"/>
      <c r="BX279" s="257"/>
      <c r="BY279" s="257"/>
      <c r="BZ279" s="257"/>
      <c r="CA279" s="257"/>
      <c r="CB279" s="257"/>
      <c r="CC279" s="257"/>
      <c r="CD279" s="257"/>
      <c r="CE279" s="257"/>
      <c r="CF279" s="257"/>
      <c r="CG279" s="257"/>
      <c r="CH279" s="257"/>
      <c r="CI279" s="257"/>
      <c r="CJ279" s="257"/>
    </row>
    <row r="280" spans="2:88">
      <c r="B280" s="190">
        <v>276</v>
      </c>
      <c r="C280" s="190">
        <v>35</v>
      </c>
      <c r="D280" s="190"/>
      <c r="E280" s="216">
        <v>44986</v>
      </c>
      <c r="F280" s="228" t="s">
        <v>635</v>
      </c>
      <c r="G280" s="229" t="s">
        <v>9</v>
      </c>
      <c r="H280" s="229" t="s">
        <v>1471</v>
      </c>
      <c r="I280" s="228" t="s">
        <v>1465</v>
      </c>
      <c r="J280" s="188" t="s">
        <v>630</v>
      </c>
      <c r="K280" s="218" t="s">
        <v>1490</v>
      </c>
      <c r="L280" s="53" t="s">
        <v>1472</v>
      </c>
      <c r="M280" s="225" t="s">
        <v>19</v>
      </c>
      <c r="N280" s="188" t="s">
        <v>635</v>
      </c>
      <c r="O280" s="228"/>
      <c r="P280" s="212">
        <v>19.96</v>
      </c>
      <c r="Q280" s="222">
        <v>1.996</v>
      </c>
      <c r="R280" s="222"/>
      <c r="S280" s="222"/>
      <c r="T280" s="217">
        <v>10</v>
      </c>
      <c r="U280" s="217">
        <v>0</v>
      </c>
      <c r="V280" s="217">
        <v>1</v>
      </c>
      <c r="W280" s="189" t="s">
        <v>600</v>
      </c>
      <c r="X280" s="259"/>
      <c r="Y280" s="257"/>
      <c r="Z280" s="257"/>
      <c r="AA280" s="257"/>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7"/>
      <c r="AX280" s="257"/>
      <c r="AY280" s="257"/>
      <c r="AZ280" s="257"/>
      <c r="BA280" s="257"/>
      <c r="BB280" s="257"/>
      <c r="BC280" s="257"/>
      <c r="BD280" s="257"/>
      <c r="BE280" s="257"/>
      <c r="BF280" s="257"/>
      <c r="BG280" s="257"/>
      <c r="BH280" s="257"/>
      <c r="BI280" s="257"/>
      <c r="BJ280" s="257"/>
      <c r="BK280" s="257"/>
      <c r="BL280" s="257"/>
      <c r="BM280" s="257"/>
      <c r="BN280" s="257"/>
      <c r="BO280" s="257"/>
      <c r="BP280" s="257"/>
      <c r="BQ280" s="257"/>
      <c r="BR280" s="257"/>
      <c r="BS280" s="257"/>
      <c r="BT280" s="257"/>
      <c r="BU280" s="257"/>
      <c r="BV280" s="257"/>
      <c r="BW280" s="257"/>
      <c r="BX280" s="257"/>
      <c r="BY280" s="257"/>
      <c r="BZ280" s="257"/>
      <c r="CA280" s="257"/>
      <c r="CB280" s="257"/>
      <c r="CC280" s="257"/>
      <c r="CD280" s="257"/>
      <c r="CE280" s="257"/>
      <c r="CF280" s="257"/>
      <c r="CG280" s="257"/>
      <c r="CH280" s="257"/>
      <c r="CI280" s="257"/>
      <c r="CJ280" s="257"/>
    </row>
    <row r="281" spans="2:88">
      <c r="B281" s="190">
        <v>277</v>
      </c>
      <c r="C281" s="190">
        <v>36</v>
      </c>
      <c r="D281" s="190"/>
      <c r="E281" s="216">
        <v>44986</v>
      </c>
      <c r="F281" s="228" t="s">
        <v>635</v>
      </c>
      <c r="G281" s="229" t="s">
        <v>9</v>
      </c>
      <c r="H281" s="229" t="s">
        <v>1496</v>
      </c>
      <c r="I281" s="228" t="s">
        <v>1465</v>
      </c>
      <c r="J281" s="188" t="s">
        <v>630</v>
      </c>
      <c r="K281" s="218" t="s">
        <v>1497</v>
      </c>
      <c r="L281" s="53" t="s">
        <v>1472</v>
      </c>
      <c r="M281" s="225" t="s">
        <v>19</v>
      </c>
      <c r="N281" s="188" t="s">
        <v>635</v>
      </c>
      <c r="O281" s="228"/>
      <c r="P281" s="212">
        <v>15.6875</v>
      </c>
      <c r="Q281" s="222">
        <v>1.5687500000000001</v>
      </c>
      <c r="R281" s="222"/>
      <c r="S281" s="222"/>
      <c r="T281" s="217">
        <v>10</v>
      </c>
      <c r="U281" s="217">
        <v>0</v>
      </c>
      <c r="V281" s="217">
        <v>1</v>
      </c>
      <c r="W281" s="189" t="s">
        <v>600</v>
      </c>
      <c r="X281" s="259"/>
      <c r="Y281" s="257"/>
      <c r="Z281" s="257"/>
      <c r="AA281" s="257"/>
      <c r="AB281" s="257"/>
      <c r="AC281" s="257"/>
      <c r="AD281" s="257"/>
      <c r="AE281" s="257"/>
      <c r="AF281" s="257"/>
      <c r="AG281" s="257"/>
      <c r="AH281" s="257"/>
      <c r="AI281" s="257"/>
      <c r="AJ281" s="257"/>
      <c r="AK281" s="257"/>
      <c r="AL281" s="257"/>
      <c r="AM281" s="257"/>
      <c r="AN281" s="257"/>
      <c r="AO281" s="257"/>
      <c r="AP281" s="257"/>
      <c r="AQ281" s="257"/>
      <c r="AR281" s="257"/>
      <c r="AS281" s="257"/>
      <c r="AT281" s="257"/>
      <c r="AU281" s="257"/>
      <c r="AV281" s="257"/>
      <c r="AW281" s="257"/>
      <c r="AX281" s="257"/>
      <c r="AY281" s="257"/>
      <c r="AZ281" s="257"/>
      <c r="BA281" s="257"/>
      <c r="BB281" s="257"/>
      <c r="BC281" s="257"/>
      <c r="BD281" s="257"/>
      <c r="BE281" s="257"/>
      <c r="BF281" s="257"/>
      <c r="BG281" s="257"/>
      <c r="BH281" s="257"/>
      <c r="BI281" s="257"/>
      <c r="BJ281" s="257"/>
      <c r="BK281" s="257"/>
      <c r="BL281" s="257"/>
      <c r="BM281" s="257"/>
      <c r="BN281" s="257"/>
      <c r="BO281" s="257"/>
      <c r="BP281" s="257"/>
      <c r="BQ281" s="257"/>
      <c r="BR281" s="257"/>
      <c r="BS281" s="257"/>
      <c r="BT281" s="257"/>
      <c r="BU281" s="257"/>
      <c r="BV281" s="257"/>
      <c r="BW281" s="257"/>
      <c r="BX281" s="257"/>
      <c r="BY281" s="257"/>
      <c r="BZ281" s="257"/>
      <c r="CA281" s="257"/>
      <c r="CB281" s="257"/>
      <c r="CC281" s="257"/>
      <c r="CD281" s="257"/>
      <c r="CE281" s="257"/>
      <c r="CF281" s="257"/>
      <c r="CG281" s="257"/>
      <c r="CH281" s="257"/>
      <c r="CI281" s="257"/>
      <c r="CJ281" s="257"/>
    </row>
    <row r="282" spans="2:88">
      <c r="B282" s="190">
        <v>278</v>
      </c>
      <c r="C282" s="190">
        <v>37</v>
      </c>
      <c r="D282" s="190"/>
      <c r="E282" s="216">
        <v>44986</v>
      </c>
      <c r="F282" s="228" t="s">
        <v>635</v>
      </c>
      <c r="G282" s="229" t="s">
        <v>9</v>
      </c>
      <c r="H282" s="229" t="s">
        <v>1496</v>
      </c>
      <c r="I282" s="228" t="s">
        <v>1465</v>
      </c>
      <c r="J282" s="188" t="s">
        <v>630</v>
      </c>
      <c r="K282" s="218" t="s">
        <v>1500</v>
      </c>
      <c r="L282" s="53" t="s">
        <v>1472</v>
      </c>
      <c r="M282" s="225" t="s">
        <v>19</v>
      </c>
      <c r="N282" s="188" t="s">
        <v>635</v>
      </c>
      <c r="O282" s="228"/>
      <c r="P282" s="212">
        <v>23.212500000000002</v>
      </c>
      <c r="Q282" s="222">
        <v>1.5475000000000001</v>
      </c>
      <c r="R282" s="222"/>
      <c r="S282" s="222"/>
      <c r="T282" s="217">
        <v>15</v>
      </c>
      <c r="U282" s="217">
        <v>0</v>
      </c>
      <c r="V282" s="217">
        <v>1</v>
      </c>
      <c r="W282" s="189" t="s">
        <v>600</v>
      </c>
      <c r="X282" s="259"/>
      <c r="Y282" s="257"/>
      <c r="Z282" s="257"/>
      <c r="AA282" s="257"/>
      <c r="AB282" s="257"/>
      <c r="AC282" s="257"/>
      <c r="AD282" s="25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7"/>
      <c r="AY282" s="257"/>
      <c r="AZ282" s="257"/>
      <c r="BA282" s="257"/>
      <c r="BB282" s="257"/>
      <c r="BC282" s="257"/>
      <c r="BD282" s="257"/>
      <c r="BE282" s="257"/>
      <c r="BF282" s="257"/>
      <c r="BG282" s="257"/>
      <c r="BH282" s="257"/>
      <c r="BI282" s="257"/>
      <c r="BJ282" s="257"/>
      <c r="BK282" s="257"/>
      <c r="BL282" s="257"/>
      <c r="BM282" s="257"/>
      <c r="BN282" s="257"/>
      <c r="BO282" s="257"/>
      <c r="BP282" s="257"/>
      <c r="BQ282" s="257"/>
      <c r="BR282" s="257"/>
      <c r="BS282" s="257"/>
      <c r="BT282" s="257"/>
      <c r="BU282" s="257"/>
      <c r="BV282" s="257"/>
      <c r="BW282" s="257"/>
      <c r="BX282" s="257"/>
      <c r="BY282" s="257"/>
      <c r="BZ282" s="257"/>
      <c r="CA282" s="257"/>
      <c r="CB282" s="257"/>
      <c r="CC282" s="257"/>
      <c r="CD282" s="257"/>
      <c r="CE282" s="257"/>
      <c r="CF282" s="257"/>
      <c r="CG282" s="257"/>
      <c r="CH282" s="257"/>
      <c r="CI282" s="257"/>
      <c r="CJ282" s="257"/>
    </row>
    <row r="283" spans="2:88">
      <c r="B283" s="190">
        <v>279</v>
      </c>
      <c r="C283" s="190">
        <v>38</v>
      </c>
      <c r="D283" s="190"/>
      <c r="E283" s="216">
        <v>44986</v>
      </c>
      <c r="F283" s="228" t="s">
        <v>635</v>
      </c>
      <c r="G283" s="229" t="s">
        <v>9</v>
      </c>
      <c r="H283" s="229" t="s">
        <v>1496</v>
      </c>
      <c r="I283" s="228" t="s">
        <v>1465</v>
      </c>
      <c r="J283" s="188" t="s">
        <v>630</v>
      </c>
      <c r="K283" s="218" t="s">
        <v>1501</v>
      </c>
      <c r="L283" s="53" t="s">
        <v>1472</v>
      </c>
      <c r="M283" s="225" t="s">
        <v>19</v>
      </c>
      <c r="N283" s="188" t="s">
        <v>635</v>
      </c>
      <c r="O283" s="228"/>
      <c r="P283" s="212">
        <v>22.41</v>
      </c>
      <c r="Q283" s="222">
        <v>2.2410000000000001</v>
      </c>
      <c r="R283" s="222"/>
      <c r="S283" s="222"/>
      <c r="T283" s="217">
        <v>10</v>
      </c>
      <c r="U283" s="217">
        <v>0</v>
      </c>
      <c r="V283" s="217">
        <v>1</v>
      </c>
      <c r="W283" s="189" t="s">
        <v>440</v>
      </c>
      <c r="X283" s="259"/>
      <c r="Y283" s="257"/>
      <c r="Z283" s="257"/>
      <c r="AA283" s="257"/>
      <c r="AB283" s="257"/>
      <c r="AC283" s="257"/>
      <c r="AD283" s="257"/>
      <c r="AE283" s="257"/>
      <c r="AF283" s="257"/>
      <c r="AG283" s="257"/>
      <c r="AH283" s="257"/>
      <c r="AI283" s="257"/>
      <c r="AJ283" s="257"/>
      <c r="AK283" s="257"/>
      <c r="AL283" s="257"/>
      <c r="AM283" s="257"/>
      <c r="AN283" s="257"/>
      <c r="AO283" s="257"/>
      <c r="AP283" s="257"/>
      <c r="AQ283" s="257"/>
      <c r="AR283" s="257"/>
      <c r="AS283" s="257"/>
      <c r="AT283" s="257"/>
      <c r="AU283" s="257"/>
      <c r="AV283" s="257"/>
      <c r="AW283" s="257"/>
      <c r="AX283" s="257"/>
      <c r="AY283" s="257"/>
      <c r="AZ283" s="257"/>
      <c r="BA283" s="257"/>
      <c r="BB283" s="257"/>
      <c r="BC283" s="257"/>
      <c r="BD283" s="257"/>
      <c r="BE283" s="257"/>
      <c r="BF283" s="257"/>
      <c r="BG283" s="257"/>
      <c r="BH283" s="257"/>
      <c r="BI283" s="257"/>
      <c r="BJ283" s="257"/>
      <c r="BK283" s="257"/>
      <c r="BL283" s="257"/>
      <c r="BM283" s="257"/>
      <c r="BN283" s="257"/>
      <c r="BO283" s="257"/>
      <c r="BP283" s="257"/>
      <c r="BQ283" s="257"/>
      <c r="BR283" s="257"/>
      <c r="BS283" s="257"/>
      <c r="BT283" s="257"/>
      <c r="BU283" s="257"/>
      <c r="BV283" s="257"/>
      <c r="BW283" s="257"/>
      <c r="BX283" s="257"/>
      <c r="BY283" s="257"/>
      <c r="BZ283" s="257"/>
      <c r="CA283" s="257"/>
      <c r="CB283" s="257"/>
      <c r="CC283" s="257"/>
      <c r="CD283" s="257"/>
      <c r="CE283" s="257"/>
      <c r="CF283" s="257"/>
      <c r="CG283" s="257"/>
      <c r="CH283" s="257"/>
      <c r="CI283" s="257"/>
      <c r="CJ283" s="257"/>
    </row>
    <row r="284" spans="2:88">
      <c r="B284" s="190">
        <v>280</v>
      </c>
      <c r="C284" s="190">
        <v>39</v>
      </c>
      <c r="D284" s="190"/>
      <c r="E284" s="216">
        <v>44986</v>
      </c>
      <c r="F284" s="228" t="s">
        <v>635</v>
      </c>
      <c r="G284" s="229" t="s">
        <v>9</v>
      </c>
      <c r="H284" s="229" t="s">
        <v>1496</v>
      </c>
      <c r="I284" s="228" t="s">
        <v>1465</v>
      </c>
      <c r="J284" s="188" t="s">
        <v>630</v>
      </c>
      <c r="K284" s="218" t="s">
        <v>1503</v>
      </c>
      <c r="L284" s="53" t="s">
        <v>1472</v>
      </c>
      <c r="M284" s="225" t="s">
        <v>19</v>
      </c>
      <c r="N284" s="188" t="s">
        <v>635</v>
      </c>
      <c r="O284" s="228"/>
      <c r="P284" s="212">
        <v>8.4500000000000011</v>
      </c>
      <c r="Q284" s="222">
        <v>0.84500000000000008</v>
      </c>
      <c r="R284" s="222"/>
      <c r="S284" s="222"/>
      <c r="T284" s="217">
        <v>10</v>
      </c>
      <c r="U284" s="217">
        <v>0</v>
      </c>
      <c r="V284" s="217">
        <v>1</v>
      </c>
      <c r="W284" s="189" t="s">
        <v>360</v>
      </c>
      <c r="X284" s="259"/>
      <c r="Y284" s="257"/>
      <c r="Z284" s="257"/>
      <c r="AA284" s="257"/>
      <c r="AB284" s="257"/>
      <c r="AC284" s="257"/>
      <c r="AD284" s="257"/>
      <c r="AE284" s="257"/>
      <c r="AF284" s="257"/>
      <c r="AG284" s="257"/>
      <c r="AH284" s="257"/>
      <c r="AI284" s="257"/>
      <c r="AJ284" s="257"/>
      <c r="AK284" s="257"/>
      <c r="AL284" s="257"/>
      <c r="AM284" s="257"/>
      <c r="AN284" s="257"/>
      <c r="AO284" s="257"/>
      <c r="AP284" s="257"/>
      <c r="AQ284" s="257"/>
      <c r="AR284" s="257"/>
      <c r="AS284" s="257"/>
      <c r="AT284" s="257"/>
      <c r="AU284" s="257"/>
      <c r="AV284" s="257"/>
      <c r="AW284" s="257"/>
      <c r="AX284" s="257"/>
      <c r="AY284" s="257"/>
      <c r="AZ284" s="257"/>
      <c r="BA284" s="257"/>
      <c r="BB284" s="257"/>
      <c r="BC284" s="257"/>
      <c r="BD284" s="257"/>
      <c r="BE284" s="257"/>
      <c r="BF284" s="257"/>
      <c r="BG284" s="257"/>
      <c r="BH284" s="257"/>
      <c r="BI284" s="257"/>
      <c r="BJ284" s="257"/>
      <c r="BK284" s="257"/>
      <c r="BL284" s="257"/>
      <c r="BM284" s="257"/>
      <c r="BN284" s="257"/>
      <c r="BO284" s="257"/>
      <c r="BP284" s="257"/>
      <c r="BQ284" s="257"/>
      <c r="BR284" s="257"/>
      <c r="BS284" s="257"/>
      <c r="BT284" s="257"/>
      <c r="BU284" s="257"/>
      <c r="BV284" s="257"/>
      <c r="BW284" s="257"/>
      <c r="BX284" s="257"/>
      <c r="BY284" s="257"/>
      <c r="BZ284" s="257"/>
      <c r="CA284" s="257"/>
      <c r="CB284" s="257"/>
      <c r="CC284" s="257"/>
      <c r="CD284" s="257"/>
      <c r="CE284" s="257"/>
      <c r="CF284" s="257"/>
      <c r="CG284" s="257"/>
      <c r="CH284" s="257"/>
      <c r="CI284" s="257"/>
      <c r="CJ284" s="257"/>
    </row>
    <row r="285" spans="2:88">
      <c r="B285" s="190">
        <v>281</v>
      </c>
      <c r="C285" s="190">
        <v>40</v>
      </c>
      <c r="D285" s="190"/>
      <c r="E285" s="216">
        <v>44986</v>
      </c>
      <c r="F285" s="228" t="s">
        <v>635</v>
      </c>
      <c r="G285" s="229" t="s">
        <v>9</v>
      </c>
      <c r="H285" s="229" t="s">
        <v>1496</v>
      </c>
      <c r="I285" s="228" t="s">
        <v>1465</v>
      </c>
      <c r="J285" s="188" t="s">
        <v>630</v>
      </c>
      <c r="K285" s="218" t="s">
        <v>1505</v>
      </c>
      <c r="L285" s="53" t="s">
        <v>1472</v>
      </c>
      <c r="M285" s="225" t="s">
        <v>19</v>
      </c>
      <c r="N285" s="188" t="s">
        <v>635</v>
      </c>
      <c r="O285" s="228"/>
      <c r="P285" s="212">
        <v>18.38</v>
      </c>
      <c r="Q285" s="222">
        <v>2.2974999999999999</v>
      </c>
      <c r="R285" s="222"/>
      <c r="S285" s="222"/>
      <c r="T285" s="217">
        <v>8</v>
      </c>
      <c r="U285" s="217">
        <v>0</v>
      </c>
      <c r="V285" s="217">
        <v>1</v>
      </c>
      <c r="W285" s="189" t="s">
        <v>600</v>
      </c>
      <c r="X285" s="259"/>
      <c r="Y285" s="257"/>
      <c r="Z285" s="257"/>
      <c r="AA285" s="257"/>
      <c r="AB285" s="257"/>
      <c r="AC285" s="257"/>
      <c r="AD285" s="257"/>
      <c r="AE285" s="257"/>
      <c r="AF285" s="257"/>
      <c r="AG285" s="257"/>
      <c r="AH285" s="257"/>
      <c r="AI285" s="257"/>
      <c r="AJ285" s="257"/>
      <c r="AK285" s="257"/>
      <c r="AL285" s="257"/>
      <c r="AM285" s="257"/>
      <c r="AN285" s="257"/>
      <c r="AO285" s="257"/>
      <c r="AP285" s="257"/>
      <c r="AQ285" s="257"/>
      <c r="AR285" s="257"/>
      <c r="AS285" s="257"/>
      <c r="AT285" s="257"/>
      <c r="AU285" s="257"/>
      <c r="AV285" s="257"/>
      <c r="AW285" s="257"/>
      <c r="AX285" s="257"/>
      <c r="AY285" s="257"/>
      <c r="AZ285" s="257"/>
      <c r="BA285" s="257"/>
      <c r="BB285" s="257"/>
      <c r="BC285" s="257"/>
      <c r="BD285" s="257"/>
      <c r="BE285" s="257"/>
      <c r="BF285" s="257"/>
      <c r="BG285" s="257"/>
      <c r="BH285" s="257"/>
      <c r="BI285" s="257"/>
      <c r="BJ285" s="257"/>
      <c r="BK285" s="257"/>
      <c r="BL285" s="257"/>
      <c r="BM285" s="257"/>
      <c r="BN285" s="257"/>
      <c r="BO285" s="257"/>
      <c r="BP285" s="257"/>
      <c r="BQ285" s="257"/>
      <c r="BR285" s="257"/>
      <c r="BS285" s="257"/>
      <c r="BT285" s="257"/>
      <c r="BU285" s="257"/>
      <c r="BV285" s="257"/>
      <c r="BW285" s="257"/>
      <c r="BX285" s="257"/>
      <c r="BY285" s="257"/>
      <c r="BZ285" s="257"/>
      <c r="CA285" s="257"/>
      <c r="CB285" s="257"/>
      <c r="CC285" s="257"/>
      <c r="CD285" s="257"/>
      <c r="CE285" s="257"/>
      <c r="CF285" s="257"/>
      <c r="CG285" s="257"/>
      <c r="CH285" s="257"/>
      <c r="CI285" s="257"/>
      <c r="CJ285" s="257"/>
    </row>
    <row r="286" spans="2:88">
      <c r="B286" s="190">
        <v>282</v>
      </c>
      <c r="C286" s="190">
        <v>41</v>
      </c>
      <c r="D286" s="190"/>
      <c r="E286" s="216">
        <v>44986</v>
      </c>
      <c r="F286" s="228" t="s">
        <v>635</v>
      </c>
      <c r="G286" s="229" t="s">
        <v>9</v>
      </c>
      <c r="H286" s="229" t="s">
        <v>1496</v>
      </c>
      <c r="I286" s="228" t="s">
        <v>1465</v>
      </c>
      <c r="J286" s="188" t="s">
        <v>630</v>
      </c>
      <c r="K286" s="218" t="s">
        <v>1507</v>
      </c>
      <c r="L286" s="53" t="s">
        <v>1472</v>
      </c>
      <c r="M286" s="225" t="s">
        <v>19</v>
      </c>
      <c r="N286" s="188" t="s">
        <v>635</v>
      </c>
      <c r="O286" s="228"/>
      <c r="P286" s="212">
        <v>19.84</v>
      </c>
      <c r="Q286" s="222">
        <v>1.984</v>
      </c>
      <c r="R286" s="222"/>
      <c r="S286" s="222"/>
      <c r="T286" s="217">
        <v>10</v>
      </c>
      <c r="U286" s="217">
        <v>0</v>
      </c>
      <c r="V286" s="217">
        <v>1</v>
      </c>
      <c r="W286" s="189" t="s">
        <v>600</v>
      </c>
      <c r="X286" s="259"/>
      <c r="Y286" s="257"/>
      <c r="Z286" s="257"/>
      <c r="AA286" s="257"/>
      <c r="AB286" s="257"/>
      <c r="AC286" s="257"/>
      <c r="AD286" s="257"/>
      <c r="AE286" s="257"/>
      <c r="AF286" s="257"/>
      <c r="AG286" s="257"/>
      <c r="AH286" s="257"/>
      <c r="AI286" s="257"/>
      <c r="AJ286" s="257"/>
      <c r="AK286" s="257"/>
      <c r="AL286" s="257"/>
      <c r="AM286" s="257"/>
      <c r="AN286" s="257"/>
      <c r="AO286" s="257"/>
      <c r="AP286" s="257"/>
      <c r="AQ286" s="257"/>
      <c r="AR286" s="257"/>
      <c r="AS286" s="257"/>
      <c r="AT286" s="257"/>
      <c r="AU286" s="257"/>
      <c r="AV286" s="257"/>
      <c r="AW286" s="257"/>
      <c r="AX286" s="257"/>
      <c r="AY286" s="257"/>
      <c r="AZ286" s="257"/>
      <c r="BA286" s="257"/>
      <c r="BB286" s="257"/>
      <c r="BC286" s="257"/>
      <c r="BD286" s="257"/>
      <c r="BE286" s="257"/>
      <c r="BF286" s="257"/>
      <c r="BG286" s="257"/>
      <c r="BH286" s="257"/>
      <c r="BI286" s="257"/>
      <c r="BJ286" s="257"/>
      <c r="BK286" s="257"/>
      <c r="BL286" s="257"/>
      <c r="BM286" s="257"/>
      <c r="BN286" s="257"/>
      <c r="BO286" s="257"/>
      <c r="BP286" s="257"/>
      <c r="BQ286" s="257"/>
      <c r="BR286" s="257"/>
      <c r="BS286" s="257"/>
      <c r="BT286" s="257"/>
      <c r="BU286" s="257"/>
      <c r="BV286" s="257"/>
      <c r="BW286" s="257"/>
      <c r="BX286" s="257"/>
      <c r="BY286" s="257"/>
      <c r="BZ286" s="257"/>
      <c r="CA286" s="257"/>
      <c r="CB286" s="257"/>
      <c r="CC286" s="257"/>
      <c r="CD286" s="257"/>
      <c r="CE286" s="257"/>
      <c r="CF286" s="257"/>
      <c r="CG286" s="257"/>
      <c r="CH286" s="257"/>
      <c r="CI286" s="257"/>
      <c r="CJ286" s="257"/>
    </row>
    <row r="287" spans="2:88">
      <c r="B287" s="190">
        <v>283</v>
      </c>
      <c r="C287" s="190">
        <v>42</v>
      </c>
      <c r="D287" s="190"/>
      <c r="E287" s="216">
        <v>44987</v>
      </c>
      <c r="F287" s="228" t="s">
        <v>391</v>
      </c>
      <c r="G287" s="229" t="s">
        <v>9</v>
      </c>
      <c r="H287" s="229" t="s">
        <v>1496</v>
      </c>
      <c r="I287" s="228" t="s">
        <v>1508</v>
      </c>
      <c r="J287" s="207" t="s">
        <v>388</v>
      </c>
      <c r="K287" s="218" t="s">
        <v>1513</v>
      </c>
      <c r="L287" s="53" t="s">
        <v>1472</v>
      </c>
      <c r="M287" s="225" t="s">
        <v>19</v>
      </c>
      <c r="N287" s="188" t="s">
        <v>391</v>
      </c>
      <c r="O287" s="228"/>
      <c r="P287" s="212"/>
      <c r="Q287" s="222" t="s">
        <v>486</v>
      </c>
      <c r="R287" s="222"/>
      <c r="S287" s="222"/>
      <c r="T287" s="217">
        <v>8</v>
      </c>
      <c r="U287" s="217">
        <v>0</v>
      </c>
      <c r="V287" s="217">
        <v>0</v>
      </c>
      <c r="W287" s="189" t="s">
        <v>600</v>
      </c>
      <c r="X287" s="259"/>
      <c r="Y287" s="257"/>
      <c r="Z287" s="257"/>
      <c r="AA287" s="257"/>
      <c r="AB287" s="257"/>
      <c r="AC287" s="257"/>
      <c r="AD287" s="257"/>
      <c r="AE287" s="257"/>
      <c r="AF287" s="257"/>
      <c r="AG287" s="257"/>
      <c r="AH287" s="257"/>
      <c r="AI287" s="257"/>
      <c r="AJ287" s="257"/>
      <c r="AK287" s="257"/>
      <c r="AL287" s="257"/>
      <c r="AM287" s="257"/>
      <c r="AN287" s="257"/>
      <c r="AO287" s="257"/>
      <c r="AP287" s="257"/>
      <c r="AQ287" s="257"/>
      <c r="AR287" s="257"/>
      <c r="AS287" s="257"/>
      <c r="AT287" s="257"/>
      <c r="AU287" s="257"/>
      <c r="AV287" s="257"/>
      <c r="AW287" s="257"/>
      <c r="AX287" s="257"/>
      <c r="AY287" s="257"/>
      <c r="AZ287" s="257"/>
      <c r="BA287" s="257"/>
      <c r="BB287" s="257"/>
      <c r="BC287" s="257"/>
      <c r="BD287" s="257"/>
      <c r="BE287" s="257"/>
      <c r="BF287" s="257"/>
      <c r="BG287" s="257"/>
      <c r="BH287" s="257"/>
      <c r="BI287" s="257"/>
      <c r="BJ287" s="257"/>
      <c r="BK287" s="257"/>
      <c r="BL287" s="257"/>
      <c r="BM287" s="257"/>
      <c r="BN287" s="257"/>
      <c r="BO287" s="257"/>
      <c r="BP287" s="257"/>
      <c r="BQ287" s="257"/>
      <c r="BR287" s="257"/>
      <c r="BS287" s="257"/>
      <c r="BT287" s="257"/>
      <c r="BU287" s="257"/>
      <c r="BV287" s="257"/>
      <c r="BW287" s="257"/>
      <c r="BX287" s="257"/>
      <c r="BY287" s="257"/>
      <c r="BZ287" s="257"/>
      <c r="CA287" s="257"/>
      <c r="CB287" s="257"/>
      <c r="CC287" s="257"/>
      <c r="CD287" s="257"/>
      <c r="CE287" s="257"/>
      <c r="CF287" s="257"/>
      <c r="CG287" s="257"/>
      <c r="CH287" s="257"/>
      <c r="CI287" s="257"/>
      <c r="CJ287" s="257"/>
    </row>
    <row r="288" spans="2:88">
      <c r="B288" s="190">
        <v>284</v>
      </c>
      <c r="C288" s="190">
        <v>43</v>
      </c>
      <c r="D288" s="190"/>
      <c r="E288" s="216">
        <v>44987</v>
      </c>
      <c r="F288" s="228" t="s">
        <v>391</v>
      </c>
      <c r="G288" s="229" t="s">
        <v>9</v>
      </c>
      <c r="H288" s="229" t="s">
        <v>1496</v>
      </c>
      <c r="I288" s="228" t="s">
        <v>1508</v>
      </c>
      <c r="J288" s="207" t="s">
        <v>388</v>
      </c>
      <c r="K288" s="218" t="s">
        <v>1517</v>
      </c>
      <c r="L288" s="53" t="s">
        <v>1472</v>
      </c>
      <c r="M288" s="225" t="s">
        <v>19</v>
      </c>
      <c r="N288" s="188" t="s">
        <v>391</v>
      </c>
      <c r="O288" s="228"/>
      <c r="P288" s="212"/>
      <c r="Q288" s="222" t="s">
        <v>486</v>
      </c>
      <c r="R288" s="222"/>
      <c r="S288" s="222"/>
      <c r="T288" s="217">
        <v>10</v>
      </c>
      <c r="U288" s="217">
        <v>0</v>
      </c>
      <c r="V288" s="217">
        <v>0</v>
      </c>
      <c r="W288" s="189" t="s">
        <v>600</v>
      </c>
      <c r="X288" s="259"/>
      <c r="Y288" s="257"/>
      <c r="Z288" s="257"/>
      <c r="AA288" s="257"/>
      <c r="AB288" s="257"/>
      <c r="AC288" s="257"/>
      <c r="AD288" s="257"/>
      <c r="AE288" s="257"/>
      <c r="AF288" s="257"/>
      <c r="AG288" s="257"/>
      <c r="AH288" s="257"/>
      <c r="AI288" s="257"/>
      <c r="AJ288" s="257"/>
      <c r="AK288" s="257"/>
      <c r="AL288" s="257"/>
      <c r="AM288" s="257"/>
      <c r="AN288" s="257"/>
      <c r="AO288" s="257"/>
      <c r="AP288" s="257"/>
      <c r="AQ288" s="257"/>
      <c r="AR288" s="257"/>
      <c r="AS288" s="257"/>
      <c r="AT288" s="257"/>
      <c r="AU288" s="257"/>
      <c r="AV288" s="257"/>
      <c r="AW288" s="257"/>
      <c r="AX288" s="257"/>
      <c r="AY288" s="257"/>
      <c r="AZ288" s="257"/>
      <c r="BA288" s="257"/>
      <c r="BB288" s="257"/>
      <c r="BC288" s="257"/>
      <c r="BD288" s="257"/>
      <c r="BE288" s="257"/>
      <c r="BF288" s="257"/>
      <c r="BG288" s="257"/>
      <c r="BH288" s="257"/>
      <c r="BI288" s="257"/>
      <c r="BJ288" s="257"/>
      <c r="BK288" s="257"/>
      <c r="BL288" s="257"/>
      <c r="BM288" s="257"/>
      <c r="BN288" s="257"/>
      <c r="BO288" s="257"/>
      <c r="BP288" s="257"/>
      <c r="BQ288" s="257"/>
      <c r="BR288" s="257"/>
      <c r="BS288" s="257"/>
      <c r="BT288" s="257"/>
      <c r="BU288" s="257"/>
      <c r="BV288" s="257"/>
      <c r="BW288" s="257"/>
      <c r="BX288" s="257"/>
      <c r="BY288" s="257"/>
      <c r="BZ288" s="257"/>
      <c r="CA288" s="257"/>
      <c r="CB288" s="257"/>
      <c r="CC288" s="257"/>
      <c r="CD288" s="257"/>
      <c r="CE288" s="257"/>
      <c r="CF288" s="257"/>
      <c r="CG288" s="257"/>
      <c r="CH288" s="257"/>
      <c r="CI288" s="257"/>
      <c r="CJ288" s="257"/>
    </row>
    <row r="289" spans="2:88">
      <c r="B289" s="190">
        <v>285</v>
      </c>
      <c r="C289" s="190">
        <v>44</v>
      </c>
      <c r="D289" s="190"/>
      <c r="E289" s="216">
        <v>44987</v>
      </c>
      <c r="F289" s="228" t="s">
        <v>1519</v>
      </c>
      <c r="G289" s="229" t="s">
        <v>9</v>
      </c>
      <c r="H289" s="229" t="s">
        <v>1383</v>
      </c>
      <c r="I289" s="228" t="s">
        <v>1520</v>
      </c>
      <c r="J289" s="188" t="s">
        <v>1519</v>
      </c>
      <c r="K289" s="218" t="s">
        <v>1525</v>
      </c>
      <c r="L289" s="321" t="s">
        <v>1384</v>
      </c>
      <c r="M289" s="214"/>
      <c r="N289" s="188" t="s">
        <v>1519</v>
      </c>
      <c r="O289" s="228"/>
      <c r="P289" s="212"/>
      <c r="Q289" s="222" t="s">
        <v>486</v>
      </c>
      <c r="R289" s="222"/>
      <c r="S289" s="222"/>
      <c r="T289" s="217">
        <v>3.5</v>
      </c>
      <c r="U289" s="217">
        <v>0</v>
      </c>
      <c r="V289" s="217">
        <v>1</v>
      </c>
      <c r="W289" s="189" t="s">
        <v>600</v>
      </c>
      <c r="X289" s="259"/>
      <c r="Y289" s="257"/>
      <c r="Z289" s="257"/>
      <c r="AA289" s="257"/>
      <c r="AB289" s="257"/>
      <c r="AC289" s="257"/>
      <c r="AD289" s="257"/>
      <c r="AE289" s="257"/>
      <c r="AF289" s="257"/>
      <c r="AG289" s="257"/>
      <c r="AH289" s="257"/>
      <c r="AI289" s="257"/>
      <c r="AJ289" s="257"/>
      <c r="AK289" s="257"/>
      <c r="AL289" s="257"/>
      <c r="AM289" s="257"/>
      <c r="AN289" s="257"/>
      <c r="AO289" s="257"/>
      <c r="AP289" s="257"/>
      <c r="AQ289" s="257"/>
      <c r="AR289" s="257"/>
      <c r="AS289" s="257"/>
      <c r="AT289" s="257"/>
      <c r="AU289" s="257"/>
      <c r="AV289" s="257"/>
      <c r="AW289" s="257"/>
      <c r="AX289" s="257"/>
      <c r="AY289" s="257"/>
      <c r="AZ289" s="257"/>
      <c r="BA289" s="257"/>
      <c r="BB289" s="257"/>
      <c r="BC289" s="257"/>
      <c r="BD289" s="257"/>
      <c r="BE289" s="257"/>
      <c r="BF289" s="257"/>
      <c r="BG289" s="257"/>
      <c r="BH289" s="257"/>
      <c r="BI289" s="257"/>
      <c r="BJ289" s="257"/>
      <c r="BK289" s="257"/>
      <c r="BL289" s="257"/>
      <c r="BM289" s="257"/>
      <c r="BN289" s="257"/>
      <c r="BO289" s="257"/>
      <c r="BP289" s="257"/>
      <c r="BQ289" s="257"/>
      <c r="BR289" s="257"/>
      <c r="BS289" s="257"/>
      <c r="BT289" s="257"/>
      <c r="BU289" s="257"/>
      <c r="BV289" s="257"/>
      <c r="BW289" s="257"/>
      <c r="BX289" s="257"/>
      <c r="BY289" s="257"/>
      <c r="BZ289" s="257"/>
      <c r="CA289" s="257"/>
      <c r="CB289" s="257"/>
      <c r="CC289" s="257"/>
      <c r="CD289" s="257"/>
      <c r="CE289" s="257"/>
      <c r="CF289" s="257"/>
      <c r="CG289" s="257"/>
      <c r="CH289" s="257"/>
      <c r="CI289" s="257"/>
      <c r="CJ289" s="257"/>
    </row>
    <row r="290" spans="2:88">
      <c r="B290" s="190">
        <v>286</v>
      </c>
      <c r="C290" s="190">
        <v>45</v>
      </c>
      <c r="D290" s="190"/>
      <c r="E290" s="216">
        <v>44987</v>
      </c>
      <c r="F290" s="228" t="s">
        <v>1519</v>
      </c>
      <c r="G290" s="229" t="s">
        <v>9</v>
      </c>
      <c r="H290" s="229" t="s">
        <v>1383</v>
      </c>
      <c r="I290" s="228" t="s">
        <v>1520</v>
      </c>
      <c r="J290" s="188" t="s">
        <v>1519</v>
      </c>
      <c r="K290" s="218" t="s">
        <v>1525</v>
      </c>
      <c r="L290" s="321" t="s">
        <v>1384</v>
      </c>
      <c r="M290" s="214"/>
      <c r="N290" s="188" t="s">
        <v>1519</v>
      </c>
      <c r="O290" s="228"/>
      <c r="P290" s="212"/>
      <c r="Q290" s="222" t="s">
        <v>486</v>
      </c>
      <c r="R290" s="222"/>
      <c r="S290" s="222"/>
      <c r="T290" s="217">
        <v>8</v>
      </c>
      <c r="U290" s="217">
        <v>0</v>
      </c>
      <c r="V290" s="217">
        <v>1</v>
      </c>
      <c r="W290" s="189" t="s">
        <v>600</v>
      </c>
      <c r="X290" s="259"/>
      <c r="Y290" s="257"/>
      <c r="Z290" s="257"/>
      <c r="AA290" s="257"/>
      <c r="AB290" s="257"/>
      <c r="AC290" s="257"/>
      <c r="AD290" s="257"/>
      <c r="AE290" s="257"/>
      <c r="AF290" s="257"/>
      <c r="AG290" s="257"/>
      <c r="AH290" s="257"/>
      <c r="AI290" s="257"/>
      <c r="AJ290" s="257"/>
      <c r="AK290" s="257"/>
      <c r="AL290" s="257"/>
      <c r="AM290" s="257"/>
      <c r="AN290" s="257"/>
      <c r="AO290" s="257"/>
      <c r="AP290" s="257"/>
      <c r="AQ290" s="257"/>
      <c r="AR290" s="257"/>
      <c r="AS290" s="257"/>
      <c r="AT290" s="257"/>
      <c r="AU290" s="257"/>
      <c r="AV290" s="257"/>
      <c r="AW290" s="257"/>
      <c r="AX290" s="257"/>
      <c r="AY290" s="257"/>
      <c r="AZ290" s="257"/>
      <c r="BA290" s="257"/>
      <c r="BB290" s="257"/>
      <c r="BC290" s="257"/>
      <c r="BD290" s="257"/>
      <c r="BE290" s="257"/>
      <c r="BF290" s="257"/>
      <c r="BG290" s="257"/>
      <c r="BH290" s="257"/>
      <c r="BI290" s="257"/>
      <c r="BJ290" s="257"/>
      <c r="BK290" s="257"/>
      <c r="BL290" s="257"/>
      <c r="BM290" s="257"/>
      <c r="BN290" s="257"/>
      <c r="BO290" s="257"/>
      <c r="BP290" s="257"/>
      <c r="BQ290" s="257"/>
      <c r="BR290" s="257"/>
      <c r="BS290" s="257"/>
      <c r="BT290" s="257"/>
      <c r="BU290" s="257"/>
      <c r="BV290" s="257"/>
      <c r="BW290" s="257"/>
      <c r="BX290" s="257"/>
      <c r="BY290" s="257"/>
      <c r="BZ290" s="257"/>
      <c r="CA290" s="257"/>
      <c r="CB290" s="257"/>
      <c r="CC290" s="257"/>
      <c r="CD290" s="257"/>
      <c r="CE290" s="257"/>
      <c r="CF290" s="257"/>
      <c r="CG290" s="257"/>
      <c r="CH290" s="257"/>
      <c r="CI290" s="257"/>
      <c r="CJ290" s="257"/>
    </row>
    <row r="291" spans="2:88">
      <c r="B291" s="190">
        <v>287</v>
      </c>
      <c r="C291" s="190">
        <v>46</v>
      </c>
      <c r="D291" s="190"/>
      <c r="E291" s="216">
        <v>44987</v>
      </c>
      <c r="F291" s="228" t="s">
        <v>1519</v>
      </c>
      <c r="G291" s="229" t="s">
        <v>9</v>
      </c>
      <c r="H291" s="229" t="s">
        <v>1383</v>
      </c>
      <c r="I291" s="228" t="s">
        <v>1520</v>
      </c>
      <c r="J291" s="188" t="s">
        <v>1519</v>
      </c>
      <c r="K291" s="218" t="s">
        <v>1525</v>
      </c>
      <c r="L291" s="321" t="s">
        <v>1384</v>
      </c>
      <c r="M291" s="214"/>
      <c r="N291" s="188" t="s">
        <v>1519</v>
      </c>
      <c r="O291" s="228"/>
      <c r="P291" s="212">
        <v>17.29</v>
      </c>
      <c r="Q291" s="222">
        <v>1.7289999999999999</v>
      </c>
      <c r="R291" s="222"/>
      <c r="S291" s="222"/>
      <c r="T291" s="217">
        <v>10</v>
      </c>
      <c r="U291" s="217">
        <v>0</v>
      </c>
      <c r="V291" s="217">
        <v>1</v>
      </c>
      <c r="W291" s="189" t="s">
        <v>600</v>
      </c>
      <c r="X291" s="259"/>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c r="BT291" s="257"/>
      <c r="BU291" s="257"/>
      <c r="BV291" s="257"/>
      <c r="BW291" s="257"/>
      <c r="BX291" s="257"/>
      <c r="BY291" s="257"/>
      <c r="BZ291" s="257"/>
      <c r="CA291" s="257"/>
      <c r="CB291" s="257"/>
      <c r="CC291" s="257"/>
      <c r="CD291" s="257"/>
      <c r="CE291" s="257"/>
      <c r="CF291" s="257"/>
      <c r="CG291" s="257"/>
      <c r="CH291" s="257"/>
      <c r="CI291" s="257"/>
      <c r="CJ291" s="257"/>
    </row>
    <row r="292" spans="2:88">
      <c r="B292" s="190">
        <v>288</v>
      </c>
      <c r="C292" s="190">
        <v>47</v>
      </c>
      <c r="D292" s="190"/>
      <c r="E292" s="216">
        <v>44987</v>
      </c>
      <c r="F292" s="228" t="s">
        <v>1519</v>
      </c>
      <c r="G292" s="229" t="s">
        <v>9</v>
      </c>
      <c r="H292" s="229" t="s">
        <v>1383</v>
      </c>
      <c r="I292" s="228" t="s">
        <v>1520</v>
      </c>
      <c r="J292" s="188" t="s">
        <v>1519</v>
      </c>
      <c r="K292" s="218" t="s">
        <v>1530</v>
      </c>
      <c r="L292" s="321" t="s">
        <v>1384</v>
      </c>
      <c r="M292" s="214"/>
      <c r="N292" s="188" t="s">
        <v>1519</v>
      </c>
      <c r="O292" s="228"/>
      <c r="P292" s="212"/>
      <c r="Q292" s="222" t="s">
        <v>486</v>
      </c>
      <c r="R292" s="222"/>
      <c r="S292" s="222"/>
      <c r="T292" s="217">
        <v>10</v>
      </c>
      <c r="U292" s="217">
        <v>0</v>
      </c>
      <c r="V292" s="217">
        <v>1</v>
      </c>
      <c r="W292" s="189" t="s">
        <v>600</v>
      </c>
      <c r="X292" s="259"/>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c r="BT292" s="257"/>
      <c r="BU292" s="257"/>
      <c r="BV292" s="257"/>
      <c r="BW292" s="257"/>
      <c r="BX292" s="257"/>
      <c r="BY292" s="257"/>
      <c r="BZ292" s="257"/>
      <c r="CA292" s="257"/>
      <c r="CB292" s="257"/>
      <c r="CC292" s="257"/>
      <c r="CD292" s="257"/>
      <c r="CE292" s="257"/>
      <c r="CF292" s="257"/>
      <c r="CG292" s="257"/>
      <c r="CH292" s="257"/>
      <c r="CI292" s="257"/>
      <c r="CJ292" s="257"/>
    </row>
    <row r="293" spans="2:88">
      <c r="B293" s="190">
        <v>289</v>
      </c>
      <c r="C293" s="190">
        <v>48</v>
      </c>
      <c r="D293" s="190"/>
      <c r="E293" s="216">
        <v>44987</v>
      </c>
      <c r="F293" s="228" t="s">
        <v>1519</v>
      </c>
      <c r="G293" s="229" t="s">
        <v>9</v>
      </c>
      <c r="H293" s="229" t="s">
        <v>1383</v>
      </c>
      <c r="I293" s="228" t="s">
        <v>1520</v>
      </c>
      <c r="J293" s="188" t="s">
        <v>1519</v>
      </c>
      <c r="K293" s="218" t="s">
        <v>1525</v>
      </c>
      <c r="L293" s="321" t="s">
        <v>1384</v>
      </c>
      <c r="M293" s="214"/>
      <c r="N293" s="188" t="s">
        <v>1519</v>
      </c>
      <c r="O293" s="228"/>
      <c r="P293" s="212"/>
      <c r="Q293" s="222" t="s">
        <v>486</v>
      </c>
      <c r="R293" s="222"/>
      <c r="S293" s="222"/>
      <c r="T293" s="217">
        <v>12</v>
      </c>
      <c r="U293" s="217">
        <v>0</v>
      </c>
      <c r="V293" s="217">
        <v>1</v>
      </c>
      <c r="W293" s="189" t="s">
        <v>600</v>
      </c>
      <c r="X293" s="259"/>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c r="BT293" s="257"/>
      <c r="BU293" s="257"/>
      <c r="BV293" s="257"/>
      <c r="BW293" s="257"/>
      <c r="BX293" s="257"/>
      <c r="BY293" s="257"/>
      <c r="BZ293" s="257"/>
      <c r="CA293" s="257"/>
      <c r="CB293" s="257"/>
      <c r="CC293" s="257"/>
      <c r="CD293" s="257"/>
      <c r="CE293" s="257"/>
      <c r="CF293" s="257"/>
      <c r="CG293" s="257"/>
      <c r="CH293" s="257"/>
      <c r="CI293" s="257"/>
      <c r="CJ293" s="257"/>
    </row>
    <row r="294" spans="2:88">
      <c r="B294" s="190">
        <v>290</v>
      </c>
      <c r="C294" s="190">
        <v>49</v>
      </c>
      <c r="D294" s="190"/>
      <c r="E294" s="216">
        <v>44987</v>
      </c>
      <c r="F294" s="228" t="s">
        <v>1519</v>
      </c>
      <c r="G294" s="229" t="s">
        <v>9</v>
      </c>
      <c r="H294" s="229" t="s">
        <v>1383</v>
      </c>
      <c r="I294" s="228" t="s">
        <v>1520</v>
      </c>
      <c r="J294" s="188" t="s">
        <v>1519</v>
      </c>
      <c r="K294" s="218" t="s">
        <v>1531</v>
      </c>
      <c r="L294" s="321" t="s">
        <v>1384</v>
      </c>
      <c r="M294" s="214"/>
      <c r="N294" s="188" t="s">
        <v>1519</v>
      </c>
      <c r="O294" s="228"/>
      <c r="P294" s="212"/>
      <c r="Q294" s="222" t="s">
        <v>486</v>
      </c>
      <c r="R294" s="222"/>
      <c r="S294" s="222"/>
      <c r="T294" s="217">
        <v>8</v>
      </c>
      <c r="U294" s="217">
        <v>0</v>
      </c>
      <c r="V294" s="217">
        <v>1</v>
      </c>
      <c r="W294" s="189" t="s">
        <v>600</v>
      </c>
      <c r="X294" s="259"/>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c r="BT294" s="257"/>
      <c r="BU294" s="257"/>
      <c r="BV294" s="257"/>
      <c r="BW294" s="257"/>
      <c r="BX294" s="257"/>
      <c r="BY294" s="257"/>
      <c r="BZ294" s="257"/>
      <c r="CA294" s="257"/>
      <c r="CB294" s="257"/>
      <c r="CC294" s="257"/>
      <c r="CD294" s="257"/>
      <c r="CE294" s="257"/>
      <c r="CF294" s="257"/>
      <c r="CG294" s="257"/>
      <c r="CH294" s="257"/>
      <c r="CI294" s="257"/>
      <c r="CJ294" s="257"/>
    </row>
    <row r="295" spans="2:88">
      <c r="B295" s="190">
        <v>291</v>
      </c>
      <c r="C295" s="190">
        <v>50</v>
      </c>
      <c r="D295" s="190"/>
      <c r="E295" s="216">
        <v>44987</v>
      </c>
      <c r="F295" s="228" t="s">
        <v>1519</v>
      </c>
      <c r="G295" s="229" t="s">
        <v>9</v>
      </c>
      <c r="H295" s="229" t="s">
        <v>1383</v>
      </c>
      <c r="I295" s="228" t="s">
        <v>1520</v>
      </c>
      <c r="J295" s="188" t="s">
        <v>1519</v>
      </c>
      <c r="K295" s="218" t="s">
        <v>1532</v>
      </c>
      <c r="L295" s="321" t="s">
        <v>1384</v>
      </c>
      <c r="M295" s="214"/>
      <c r="N295" s="188" t="s">
        <v>1519</v>
      </c>
      <c r="O295" s="228"/>
      <c r="P295" s="212"/>
      <c r="Q295" s="222" t="s">
        <v>486</v>
      </c>
      <c r="R295" s="222"/>
      <c r="S295" s="222"/>
      <c r="T295" s="217">
        <v>8</v>
      </c>
      <c r="U295" s="217">
        <v>0</v>
      </c>
      <c r="V295" s="217">
        <v>1</v>
      </c>
      <c r="W295" s="189" t="s">
        <v>600</v>
      </c>
      <c r="X295" s="259"/>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c r="BT295" s="257"/>
      <c r="BU295" s="257"/>
      <c r="BV295" s="257"/>
      <c r="BW295" s="257"/>
      <c r="BX295" s="257"/>
      <c r="BY295" s="257"/>
      <c r="BZ295" s="257"/>
      <c r="CA295" s="257"/>
      <c r="CB295" s="257"/>
      <c r="CC295" s="257"/>
      <c r="CD295" s="257"/>
      <c r="CE295" s="257"/>
      <c r="CF295" s="257"/>
      <c r="CG295" s="257"/>
      <c r="CH295" s="257"/>
      <c r="CI295" s="257"/>
      <c r="CJ295" s="257"/>
    </row>
    <row r="296" spans="2:88">
      <c r="B296" s="190">
        <v>292</v>
      </c>
      <c r="C296" s="190">
        <v>51</v>
      </c>
      <c r="D296" s="190"/>
      <c r="E296" s="216">
        <v>44987</v>
      </c>
      <c r="F296" s="228" t="s">
        <v>1519</v>
      </c>
      <c r="G296" s="229" t="s">
        <v>9</v>
      </c>
      <c r="H296" s="229" t="s">
        <v>1383</v>
      </c>
      <c r="I296" s="228" t="s">
        <v>1520</v>
      </c>
      <c r="J296" s="188" t="s">
        <v>1519</v>
      </c>
      <c r="K296" s="218" t="s">
        <v>1533</v>
      </c>
      <c r="L296" s="321" t="s">
        <v>1384</v>
      </c>
      <c r="M296" s="214"/>
      <c r="N296" s="188" t="s">
        <v>1519</v>
      </c>
      <c r="O296" s="228"/>
      <c r="P296" s="212"/>
      <c r="Q296" s="222" t="s">
        <v>486</v>
      </c>
      <c r="R296" s="222"/>
      <c r="S296" s="222"/>
      <c r="T296" s="217">
        <v>8</v>
      </c>
      <c r="U296" s="217">
        <v>0</v>
      </c>
      <c r="V296" s="217">
        <v>1</v>
      </c>
      <c r="W296" s="189" t="s">
        <v>600</v>
      </c>
      <c r="X296" s="259"/>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c r="BT296" s="257"/>
      <c r="BU296" s="257"/>
      <c r="BV296" s="257"/>
      <c r="BW296" s="257"/>
      <c r="BX296" s="257"/>
      <c r="BY296" s="257"/>
      <c r="BZ296" s="257"/>
      <c r="CA296" s="257"/>
      <c r="CB296" s="257"/>
      <c r="CC296" s="257"/>
      <c r="CD296" s="257"/>
      <c r="CE296" s="257"/>
      <c r="CF296" s="257"/>
      <c r="CG296" s="257"/>
      <c r="CH296" s="257"/>
      <c r="CI296" s="257"/>
      <c r="CJ296" s="257"/>
    </row>
    <row r="297" spans="2:88">
      <c r="B297" s="190">
        <v>293</v>
      </c>
      <c r="C297" s="190">
        <v>52</v>
      </c>
      <c r="D297" s="190"/>
      <c r="E297" s="216">
        <v>44987</v>
      </c>
      <c r="F297" s="228" t="s">
        <v>1519</v>
      </c>
      <c r="G297" s="229" t="s">
        <v>9</v>
      </c>
      <c r="H297" s="229" t="s">
        <v>1383</v>
      </c>
      <c r="I297" s="228" t="s">
        <v>1520</v>
      </c>
      <c r="J297" s="188" t="s">
        <v>1519</v>
      </c>
      <c r="K297" s="218" t="s">
        <v>1534</v>
      </c>
      <c r="L297" s="321" t="s">
        <v>1384</v>
      </c>
      <c r="M297" s="214"/>
      <c r="N297" s="188" t="s">
        <v>1519</v>
      </c>
      <c r="O297" s="228"/>
      <c r="P297" s="212">
        <v>8.7899999999999991</v>
      </c>
      <c r="Q297" s="222">
        <v>0.87899999999999989</v>
      </c>
      <c r="R297" s="222"/>
      <c r="S297" s="222"/>
      <c r="T297" s="217">
        <v>10</v>
      </c>
      <c r="U297" s="217">
        <v>0</v>
      </c>
      <c r="V297" s="217">
        <v>1</v>
      </c>
      <c r="W297" s="189" t="s">
        <v>600</v>
      </c>
      <c r="X297" s="259"/>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c r="BT297" s="257"/>
      <c r="BU297" s="257"/>
      <c r="BV297" s="257"/>
      <c r="BW297" s="257"/>
      <c r="BX297" s="257"/>
      <c r="BY297" s="257"/>
      <c r="BZ297" s="257"/>
      <c r="CA297" s="257"/>
      <c r="CB297" s="257"/>
      <c r="CC297" s="257"/>
      <c r="CD297" s="257"/>
      <c r="CE297" s="257"/>
      <c r="CF297" s="257"/>
      <c r="CG297" s="257"/>
      <c r="CH297" s="257"/>
      <c r="CI297" s="257"/>
      <c r="CJ297" s="257"/>
    </row>
    <row r="298" spans="2:88">
      <c r="B298" s="190">
        <v>294</v>
      </c>
      <c r="C298" s="190">
        <v>53</v>
      </c>
      <c r="D298" s="190"/>
      <c r="E298" s="216">
        <v>44987</v>
      </c>
      <c r="F298" s="228" t="s">
        <v>1519</v>
      </c>
      <c r="G298" s="229" t="s">
        <v>9</v>
      </c>
      <c r="H298" s="229" t="s">
        <v>1383</v>
      </c>
      <c r="I298" s="228" t="s">
        <v>1520</v>
      </c>
      <c r="J298" s="188" t="s">
        <v>1519</v>
      </c>
      <c r="K298" s="218" t="s">
        <v>1536</v>
      </c>
      <c r="L298" s="321" t="s">
        <v>1384</v>
      </c>
      <c r="M298" s="214"/>
      <c r="N298" s="188" t="s">
        <v>1519</v>
      </c>
      <c r="O298" s="228"/>
      <c r="P298" s="212"/>
      <c r="Q298" s="222" t="s">
        <v>486</v>
      </c>
      <c r="R298" s="222"/>
      <c r="S298" s="222"/>
      <c r="T298" s="217">
        <v>10</v>
      </c>
      <c r="U298" s="217">
        <v>0</v>
      </c>
      <c r="V298" s="217">
        <v>1</v>
      </c>
      <c r="W298" s="189" t="s">
        <v>600</v>
      </c>
      <c r="X298" s="259"/>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7"/>
      <c r="BR298" s="257"/>
      <c r="BS298" s="257"/>
      <c r="BT298" s="257"/>
      <c r="BU298" s="257"/>
      <c r="BV298" s="257"/>
      <c r="BW298" s="257"/>
      <c r="BX298" s="257"/>
      <c r="BY298" s="257"/>
      <c r="BZ298" s="257"/>
      <c r="CA298" s="257"/>
      <c r="CB298" s="257"/>
      <c r="CC298" s="257"/>
      <c r="CD298" s="257"/>
      <c r="CE298" s="257"/>
      <c r="CF298" s="257"/>
      <c r="CG298" s="257"/>
      <c r="CH298" s="257"/>
      <c r="CI298" s="257"/>
      <c r="CJ298" s="257"/>
    </row>
    <row r="299" spans="2:88">
      <c r="B299" s="190">
        <v>295</v>
      </c>
      <c r="C299" s="190">
        <v>54</v>
      </c>
      <c r="D299" s="190"/>
      <c r="E299" s="216">
        <v>44987</v>
      </c>
      <c r="F299" s="228" t="s">
        <v>1519</v>
      </c>
      <c r="G299" s="229" t="s">
        <v>9</v>
      </c>
      <c r="H299" s="229" t="s">
        <v>1383</v>
      </c>
      <c r="I299" s="228" t="s">
        <v>1520</v>
      </c>
      <c r="J299" s="188" t="s">
        <v>1519</v>
      </c>
      <c r="K299" s="218" t="s">
        <v>1537</v>
      </c>
      <c r="L299" s="321" t="s">
        <v>1384</v>
      </c>
      <c r="M299" s="214"/>
      <c r="N299" s="188" t="s">
        <v>1519</v>
      </c>
      <c r="O299" s="228"/>
      <c r="P299" s="212"/>
      <c r="Q299" s="222" t="s">
        <v>486</v>
      </c>
      <c r="R299" s="222"/>
      <c r="S299" s="222"/>
      <c r="T299" s="217">
        <v>10</v>
      </c>
      <c r="U299" s="217">
        <v>0</v>
      </c>
      <c r="V299" s="217">
        <v>1</v>
      </c>
      <c r="W299" s="189" t="s">
        <v>600</v>
      </c>
      <c r="X299" s="259"/>
      <c r="Y299" s="257"/>
      <c r="Z299" s="257"/>
      <c r="AA299" s="257"/>
      <c r="AB299" s="257"/>
      <c r="AC299" s="257"/>
      <c r="AD299" s="257"/>
      <c r="AE299" s="257"/>
      <c r="AF299" s="257"/>
      <c r="AG299" s="257"/>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257"/>
      <c r="BO299" s="257"/>
      <c r="BP299" s="257"/>
      <c r="BQ299" s="257"/>
      <c r="BR299" s="257"/>
      <c r="BS299" s="257"/>
      <c r="BT299" s="257"/>
      <c r="BU299" s="257"/>
      <c r="BV299" s="257"/>
      <c r="BW299" s="257"/>
      <c r="BX299" s="257"/>
      <c r="BY299" s="257"/>
      <c r="BZ299" s="257"/>
      <c r="CA299" s="257"/>
      <c r="CB299" s="257"/>
      <c r="CC299" s="257"/>
      <c r="CD299" s="257"/>
      <c r="CE299" s="257"/>
      <c r="CF299" s="257"/>
      <c r="CG299" s="257"/>
      <c r="CH299" s="257"/>
      <c r="CI299" s="257"/>
      <c r="CJ299" s="257"/>
    </row>
    <row r="300" spans="2:88">
      <c r="B300" s="190">
        <v>296</v>
      </c>
      <c r="C300" s="190">
        <v>55</v>
      </c>
      <c r="D300" s="190"/>
      <c r="E300" s="216">
        <v>44987</v>
      </c>
      <c r="F300" s="228" t="s">
        <v>1538</v>
      </c>
      <c r="G300" s="229" t="s">
        <v>9</v>
      </c>
      <c r="H300" s="229" t="s">
        <v>1544</v>
      </c>
      <c r="I300" s="228" t="s">
        <v>1539</v>
      </c>
      <c r="J300" s="188" t="s">
        <v>1538</v>
      </c>
      <c r="K300" s="218" t="s">
        <v>1545</v>
      </c>
      <c r="L300" s="321" t="s">
        <v>1384</v>
      </c>
      <c r="M300" s="214"/>
      <c r="N300" s="188" t="s">
        <v>1538</v>
      </c>
      <c r="O300" s="228"/>
      <c r="P300" s="212"/>
      <c r="Q300" s="222" t="s">
        <v>486</v>
      </c>
      <c r="R300" s="222"/>
      <c r="S300" s="222"/>
      <c r="T300" s="217">
        <v>10</v>
      </c>
      <c r="U300" s="217">
        <v>0</v>
      </c>
      <c r="V300" s="217">
        <v>0</v>
      </c>
      <c r="W300" s="189"/>
      <c r="X300" s="259"/>
      <c r="Y300" s="257"/>
      <c r="Z300" s="257"/>
      <c r="AA300" s="257"/>
      <c r="AB300" s="257"/>
      <c r="AC300" s="257"/>
      <c r="AD300" s="257"/>
      <c r="AE300" s="257"/>
      <c r="AF300" s="257"/>
      <c r="AG300" s="257"/>
      <c r="AH300" s="257"/>
      <c r="AI300" s="257"/>
      <c r="AJ300" s="257"/>
      <c r="AK300" s="257"/>
      <c r="AL300" s="257"/>
      <c r="AM300" s="257"/>
      <c r="AN300" s="257"/>
      <c r="AO300" s="257"/>
      <c r="AP300" s="257"/>
      <c r="AQ300" s="257"/>
      <c r="AR300" s="257"/>
      <c r="AS300" s="257"/>
      <c r="AT300" s="257"/>
      <c r="AU300" s="257"/>
      <c r="AV300" s="257"/>
      <c r="AW300" s="257"/>
      <c r="AX300" s="257"/>
      <c r="AY300" s="257"/>
      <c r="AZ300" s="257"/>
      <c r="BA300" s="257"/>
      <c r="BB300" s="257"/>
      <c r="BC300" s="257"/>
      <c r="BD300" s="257"/>
      <c r="BE300" s="257"/>
      <c r="BF300" s="257"/>
      <c r="BG300" s="257"/>
      <c r="BH300" s="257"/>
      <c r="BI300" s="257"/>
      <c r="BJ300" s="257"/>
      <c r="BK300" s="257"/>
      <c r="BL300" s="257"/>
      <c r="BM300" s="257"/>
      <c r="BN300" s="257"/>
      <c r="BO300" s="257"/>
      <c r="BP300" s="257"/>
      <c r="BQ300" s="257"/>
      <c r="BR300" s="257"/>
      <c r="BS300" s="257"/>
      <c r="BT300" s="257"/>
      <c r="BU300" s="257"/>
      <c r="BV300" s="257"/>
      <c r="BW300" s="257"/>
      <c r="BX300" s="257"/>
      <c r="BY300" s="257"/>
      <c r="BZ300" s="257"/>
      <c r="CA300" s="257"/>
      <c r="CB300" s="257"/>
      <c r="CC300" s="257"/>
      <c r="CD300" s="257"/>
      <c r="CE300" s="257"/>
      <c r="CF300" s="257"/>
      <c r="CG300" s="257"/>
      <c r="CH300" s="257"/>
      <c r="CI300" s="257"/>
      <c r="CJ300" s="257"/>
    </row>
    <row r="301" spans="2:88">
      <c r="B301" s="190">
        <v>297</v>
      </c>
      <c r="C301" s="190">
        <v>56</v>
      </c>
      <c r="D301" s="190"/>
      <c r="E301" s="216">
        <v>45049</v>
      </c>
      <c r="F301" s="228" t="s">
        <v>1538</v>
      </c>
      <c r="G301" s="229" t="s">
        <v>9</v>
      </c>
      <c r="H301" s="229" t="s">
        <v>1544</v>
      </c>
      <c r="I301" s="228" t="s">
        <v>1539</v>
      </c>
      <c r="J301" s="188" t="s">
        <v>1538</v>
      </c>
      <c r="K301" s="218" t="s">
        <v>1547</v>
      </c>
      <c r="L301" s="321" t="s">
        <v>1384</v>
      </c>
      <c r="M301" s="214"/>
      <c r="N301" s="188" t="s">
        <v>1538</v>
      </c>
      <c r="O301" s="228"/>
      <c r="P301" s="212"/>
      <c r="Q301" s="222" t="s">
        <v>486</v>
      </c>
      <c r="R301" s="222"/>
      <c r="S301" s="222"/>
      <c r="T301" s="217">
        <v>10</v>
      </c>
      <c r="U301" s="217">
        <v>0</v>
      </c>
      <c r="V301" s="217">
        <v>0</v>
      </c>
      <c r="W301" s="189"/>
      <c r="X301" s="259"/>
      <c r="Y301" s="257"/>
      <c r="Z301" s="257"/>
      <c r="AA301" s="257"/>
      <c r="AB301" s="257"/>
      <c r="AC301" s="257"/>
      <c r="AD301" s="257"/>
      <c r="AE301" s="257"/>
      <c r="AF301" s="257"/>
      <c r="AG301" s="257"/>
      <c r="AH301" s="257"/>
      <c r="AI301" s="257"/>
      <c r="AJ301" s="257"/>
      <c r="AK301" s="257"/>
      <c r="AL301" s="257"/>
      <c r="AM301" s="257"/>
      <c r="AN301" s="257"/>
      <c r="AO301" s="257"/>
      <c r="AP301" s="257"/>
      <c r="AQ301" s="257"/>
      <c r="AR301" s="257"/>
      <c r="AS301" s="257"/>
      <c r="AT301" s="257"/>
      <c r="AU301" s="257"/>
      <c r="AV301" s="257"/>
      <c r="AW301" s="257"/>
      <c r="AX301" s="257"/>
      <c r="AY301" s="257"/>
      <c r="AZ301" s="257"/>
      <c r="BA301" s="257"/>
      <c r="BB301" s="257"/>
      <c r="BC301" s="257"/>
      <c r="BD301" s="257"/>
      <c r="BE301" s="257"/>
      <c r="BF301" s="257"/>
      <c r="BG301" s="257"/>
      <c r="BH301" s="257"/>
      <c r="BI301" s="257"/>
      <c r="BJ301" s="257"/>
      <c r="BK301" s="257"/>
      <c r="BL301" s="257"/>
      <c r="BM301" s="257"/>
      <c r="BN301" s="257"/>
      <c r="BO301" s="257"/>
      <c r="BP301" s="257"/>
      <c r="BQ301" s="257"/>
      <c r="BR301" s="257"/>
      <c r="BS301" s="257"/>
      <c r="BT301" s="257"/>
      <c r="BU301" s="257"/>
      <c r="BV301" s="257"/>
      <c r="BW301" s="257"/>
      <c r="BX301" s="257"/>
      <c r="BY301" s="257"/>
      <c r="BZ301" s="257"/>
      <c r="CA301" s="257"/>
      <c r="CB301" s="257"/>
      <c r="CC301" s="257"/>
      <c r="CD301" s="257"/>
      <c r="CE301" s="257"/>
      <c r="CF301" s="257"/>
      <c r="CG301" s="257"/>
      <c r="CH301" s="257"/>
      <c r="CI301" s="257"/>
      <c r="CJ301" s="257"/>
    </row>
    <row r="302" spans="2:88">
      <c r="B302" s="190">
        <v>298</v>
      </c>
      <c r="C302" s="190">
        <v>57</v>
      </c>
      <c r="D302" s="190"/>
      <c r="E302" s="216">
        <v>45049</v>
      </c>
      <c r="F302" s="228" t="s">
        <v>1538</v>
      </c>
      <c r="G302" s="229" t="s">
        <v>9</v>
      </c>
      <c r="H302" s="229" t="s">
        <v>1544</v>
      </c>
      <c r="I302" s="228" t="s">
        <v>1539</v>
      </c>
      <c r="J302" s="188" t="s">
        <v>1538</v>
      </c>
      <c r="K302" s="218" t="s">
        <v>1548</v>
      </c>
      <c r="L302" s="321" t="s">
        <v>1384</v>
      </c>
      <c r="M302" s="214"/>
      <c r="N302" s="188" t="s">
        <v>1538</v>
      </c>
      <c r="O302" s="228"/>
      <c r="P302" s="212"/>
      <c r="Q302" s="222" t="s">
        <v>486</v>
      </c>
      <c r="R302" s="222"/>
      <c r="S302" s="222"/>
      <c r="T302" s="217">
        <v>10</v>
      </c>
      <c r="U302" s="217">
        <v>0</v>
      </c>
      <c r="V302" s="217">
        <v>0</v>
      </c>
      <c r="W302" s="189"/>
      <c r="X302" s="259"/>
      <c r="Y302" s="257"/>
      <c r="Z302" s="257"/>
      <c r="AA302" s="257"/>
      <c r="AB302" s="257"/>
      <c r="AC302" s="257"/>
      <c r="AD302" s="257"/>
      <c r="AE302" s="257"/>
      <c r="AF302" s="257"/>
      <c r="AG302" s="257"/>
      <c r="AH302" s="257"/>
      <c r="AI302" s="257"/>
      <c r="AJ302" s="257"/>
      <c r="AK302" s="257"/>
      <c r="AL302" s="257"/>
      <c r="AM302" s="257"/>
      <c r="AN302" s="257"/>
      <c r="AO302" s="257"/>
      <c r="AP302" s="257"/>
      <c r="AQ302" s="257"/>
      <c r="AR302" s="257"/>
      <c r="AS302" s="257"/>
      <c r="AT302" s="257"/>
      <c r="AU302" s="257"/>
      <c r="AV302" s="257"/>
      <c r="AW302" s="257"/>
      <c r="AX302" s="257"/>
      <c r="AY302" s="257"/>
      <c r="AZ302" s="257"/>
      <c r="BA302" s="257"/>
      <c r="BB302" s="257"/>
      <c r="BC302" s="257"/>
      <c r="BD302" s="257"/>
      <c r="BE302" s="257"/>
      <c r="BF302" s="257"/>
      <c r="BG302" s="257"/>
      <c r="BH302" s="257"/>
      <c r="BI302" s="257"/>
      <c r="BJ302" s="257"/>
      <c r="BK302" s="257"/>
      <c r="BL302" s="257"/>
      <c r="BM302" s="257"/>
      <c r="BN302" s="257"/>
      <c r="BO302" s="257"/>
      <c r="BP302" s="257"/>
      <c r="BQ302" s="257"/>
      <c r="BR302" s="257"/>
      <c r="BS302" s="257"/>
      <c r="BT302" s="257"/>
      <c r="BU302" s="257"/>
      <c r="BV302" s="257"/>
      <c r="BW302" s="257"/>
      <c r="BX302" s="257"/>
      <c r="BY302" s="257"/>
      <c r="BZ302" s="257"/>
      <c r="CA302" s="257"/>
      <c r="CB302" s="257"/>
      <c r="CC302" s="257"/>
      <c r="CD302" s="257"/>
      <c r="CE302" s="257"/>
      <c r="CF302" s="257"/>
      <c r="CG302" s="257"/>
      <c r="CH302" s="257"/>
      <c r="CI302" s="257"/>
      <c r="CJ302" s="257"/>
    </row>
    <row r="303" spans="2:88">
      <c r="B303" s="190">
        <v>299</v>
      </c>
      <c r="C303" s="190">
        <v>58</v>
      </c>
      <c r="D303" s="190"/>
      <c r="E303" s="216">
        <v>45049</v>
      </c>
      <c r="F303" s="228" t="s">
        <v>1538</v>
      </c>
      <c r="G303" s="229" t="s">
        <v>9</v>
      </c>
      <c r="H303" s="229" t="s">
        <v>1544</v>
      </c>
      <c r="I303" s="228" t="s">
        <v>1539</v>
      </c>
      <c r="J303" s="188" t="s">
        <v>1538</v>
      </c>
      <c r="K303" s="218" t="s">
        <v>1549</v>
      </c>
      <c r="L303" s="321" t="s">
        <v>1384</v>
      </c>
      <c r="M303" s="214"/>
      <c r="N303" s="188" t="s">
        <v>1538</v>
      </c>
      <c r="O303" s="228"/>
      <c r="P303" s="212"/>
      <c r="Q303" s="222" t="s">
        <v>486</v>
      </c>
      <c r="R303" s="222"/>
      <c r="S303" s="222"/>
      <c r="T303" s="217">
        <v>10</v>
      </c>
      <c r="U303" s="217">
        <v>0</v>
      </c>
      <c r="V303" s="217">
        <v>0</v>
      </c>
      <c r="W303" s="189"/>
      <c r="X303" s="259"/>
      <c r="Y303" s="257"/>
      <c r="Z303" s="257"/>
      <c r="AA303" s="257"/>
      <c r="AB303" s="257"/>
      <c r="AC303" s="257"/>
      <c r="AD303" s="257"/>
      <c r="AE303" s="257"/>
      <c r="AF303" s="257"/>
      <c r="AG303" s="257"/>
      <c r="AH303" s="257"/>
      <c r="AI303" s="257"/>
      <c r="AJ303" s="257"/>
      <c r="AK303" s="257"/>
      <c r="AL303" s="257"/>
      <c r="AM303" s="257"/>
      <c r="AN303" s="257"/>
      <c r="AO303" s="257"/>
      <c r="AP303" s="257"/>
      <c r="AQ303" s="257"/>
      <c r="AR303" s="257"/>
      <c r="AS303" s="257"/>
      <c r="AT303" s="257"/>
      <c r="AU303" s="257"/>
      <c r="AV303" s="257"/>
      <c r="AW303" s="257"/>
      <c r="AX303" s="257"/>
      <c r="AY303" s="257"/>
      <c r="AZ303" s="257"/>
      <c r="BA303" s="257"/>
      <c r="BB303" s="257"/>
      <c r="BC303" s="257"/>
      <c r="BD303" s="257"/>
      <c r="BE303" s="257"/>
      <c r="BF303" s="257"/>
      <c r="BG303" s="257"/>
      <c r="BH303" s="257"/>
      <c r="BI303" s="257"/>
      <c r="BJ303" s="257"/>
      <c r="BK303" s="257"/>
      <c r="BL303" s="257"/>
      <c r="BM303" s="257"/>
      <c r="BN303" s="257"/>
      <c r="BO303" s="257"/>
      <c r="BP303" s="257"/>
      <c r="BQ303" s="257"/>
      <c r="BR303" s="257"/>
      <c r="BS303" s="257"/>
      <c r="BT303" s="257"/>
      <c r="BU303" s="257"/>
      <c r="BV303" s="257"/>
      <c r="BW303" s="257"/>
      <c r="BX303" s="257"/>
      <c r="BY303" s="257"/>
      <c r="BZ303" s="257"/>
      <c r="CA303" s="257"/>
      <c r="CB303" s="257"/>
      <c r="CC303" s="257"/>
      <c r="CD303" s="257"/>
      <c r="CE303" s="257"/>
      <c r="CF303" s="257"/>
      <c r="CG303" s="257"/>
      <c r="CH303" s="257"/>
      <c r="CI303" s="257"/>
      <c r="CJ303" s="257"/>
    </row>
    <row r="304" spans="2:88">
      <c r="B304" s="190">
        <v>300</v>
      </c>
      <c r="C304" s="190">
        <v>59</v>
      </c>
      <c r="D304" s="190"/>
      <c r="E304" s="216">
        <v>44987</v>
      </c>
      <c r="F304" s="228" t="s">
        <v>555</v>
      </c>
      <c r="G304" s="229" t="s">
        <v>9</v>
      </c>
      <c r="H304" s="229" t="s">
        <v>1383</v>
      </c>
      <c r="I304" s="228" t="s">
        <v>1552</v>
      </c>
      <c r="J304" s="188" t="s">
        <v>550</v>
      </c>
      <c r="K304" s="218" t="s">
        <v>1557</v>
      </c>
      <c r="L304" s="321" t="s">
        <v>1384</v>
      </c>
      <c r="M304" s="214"/>
      <c r="N304" s="188" t="s">
        <v>555</v>
      </c>
      <c r="O304" s="228"/>
      <c r="P304" s="212"/>
      <c r="Q304" s="222" t="s">
        <v>486</v>
      </c>
      <c r="R304" s="222"/>
      <c r="S304" s="222"/>
      <c r="T304" s="217">
        <v>3.5</v>
      </c>
      <c r="U304" s="217">
        <v>1</v>
      </c>
      <c r="V304" s="217">
        <v>0</v>
      </c>
      <c r="W304" s="189" t="s">
        <v>360</v>
      </c>
      <c r="X304" s="259"/>
      <c r="Y304" s="257"/>
      <c r="Z304" s="257"/>
      <c r="AA304" s="257"/>
      <c r="AB304" s="257"/>
      <c r="AC304" s="257"/>
      <c r="AD304" s="257"/>
      <c r="AE304" s="257"/>
      <c r="AF304" s="257"/>
      <c r="AG304" s="257"/>
      <c r="AH304" s="257"/>
      <c r="AI304" s="257"/>
      <c r="AJ304" s="257"/>
      <c r="AK304" s="257"/>
      <c r="AL304" s="257"/>
      <c r="AM304" s="257"/>
      <c r="AN304" s="257"/>
      <c r="AO304" s="257"/>
      <c r="AP304" s="257"/>
      <c r="AQ304" s="257"/>
      <c r="AR304" s="257"/>
      <c r="AS304" s="257"/>
      <c r="AT304" s="257"/>
      <c r="AU304" s="257"/>
      <c r="AV304" s="257"/>
      <c r="AW304" s="257"/>
      <c r="AX304" s="257"/>
      <c r="AY304" s="257"/>
      <c r="AZ304" s="257"/>
      <c r="BA304" s="257"/>
      <c r="BB304" s="257"/>
      <c r="BC304" s="257"/>
      <c r="BD304" s="257"/>
      <c r="BE304" s="257"/>
      <c r="BF304" s="257"/>
      <c r="BG304" s="257"/>
      <c r="BH304" s="257"/>
      <c r="BI304" s="257"/>
      <c r="BJ304" s="257"/>
      <c r="BK304" s="257"/>
      <c r="BL304" s="257"/>
      <c r="BM304" s="257"/>
      <c r="BN304" s="257"/>
      <c r="BO304" s="257"/>
      <c r="BP304" s="257"/>
      <c r="BQ304" s="257"/>
      <c r="BR304" s="257"/>
      <c r="BS304" s="257"/>
      <c r="BT304" s="257"/>
      <c r="BU304" s="257"/>
      <c r="BV304" s="257"/>
      <c r="BW304" s="257"/>
      <c r="BX304" s="257"/>
      <c r="BY304" s="257"/>
      <c r="BZ304" s="257"/>
      <c r="CA304" s="257"/>
      <c r="CB304" s="257"/>
      <c r="CC304" s="257"/>
      <c r="CD304" s="257"/>
      <c r="CE304" s="257"/>
      <c r="CF304" s="257"/>
      <c r="CG304" s="257"/>
      <c r="CH304" s="257"/>
      <c r="CI304" s="257"/>
      <c r="CJ304" s="257"/>
    </row>
    <row r="305" spans="2:88">
      <c r="B305" s="190">
        <v>301</v>
      </c>
      <c r="C305" s="190">
        <v>60</v>
      </c>
      <c r="D305" s="190"/>
      <c r="E305" s="216">
        <v>44987</v>
      </c>
      <c r="F305" s="228" t="s">
        <v>555</v>
      </c>
      <c r="G305" s="229" t="s">
        <v>9</v>
      </c>
      <c r="H305" s="229" t="s">
        <v>1383</v>
      </c>
      <c r="I305" s="228" t="s">
        <v>1552</v>
      </c>
      <c r="J305" s="188" t="s">
        <v>550</v>
      </c>
      <c r="K305" s="218" t="s">
        <v>1559</v>
      </c>
      <c r="L305" s="321" t="s">
        <v>1384</v>
      </c>
      <c r="M305" s="214"/>
      <c r="N305" s="188" t="s">
        <v>555</v>
      </c>
      <c r="O305" s="228"/>
      <c r="P305" s="212"/>
      <c r="Q305" s="222" t="s">
        <v>486</v>
      </c>
      <c r="R305" s="222"/>
      <c r="S305" s="222"/>
      <c r="T305" s="217">
        <v>10</v>
      </c>
      <c r="U305" s="217">
        <v>1</v>
      </c>
      <c r="V305" s="217">
        <v>0</v>
      </c>
      <c r="W305" s="189" t="s">
        <v>360</v>
      </c>
      <c r="X305" s="259"/>
      <c r="Y305" s="257"/>
      <c r="Z305" s="257"/>
      <c r="AA305" s="257"/>
      <c r="AB305" s="257"/>
      <c r="AC305" s="257"/>
      <c r="AD305" s="257"/>
      <c r="AE305" s="257"/>
      <c r="AF305" s="257"/>
      <c r="AG305" s="257"/>
      <c r="AH305" s="257"/>
      <c r="AI305" s="257"/>
      <c r="AJ305" s="257"/>
      <c r="AK305" s="257"/>
      <c r="AL305" s="257"/>
      <c r="AM305" s="257"/>
      <c r="AN305" s="257"/>
      <c r="AO305" s="257"/>
      <c r="AP305" s="257"/>
      <c r="AQ305" s="257"/>
      <c r="AR305" s="257"/>
      <c r="AS305" s="257"/>
      <c r="AT305" s="257"/>
      <c r="AU305" s="257"/>
      <c r="AV305" s="257"/>
      <c r="AW305" s="257"/>
      <c r="AX305" s="257"/>
      <c r="AY305" s="257"/>
      <c r="AZ305" s="257"/>
      <c r="BA305" s="257"/>
      <c r="BB305" s="257"/>
      <c r="BC305" s="257"/>
      <c r="BD305" s="257"/>
      <c r="BE305" s="257"/>
      <c r="BF305" s="257"/>
      <c r="BG305" s="257"/>
      <c r="BH305" s="257"/>
      <c r="BI305" s="257"/>
      <c r="BJ305" s="257"/>
      <c r="BK305" s="257"/>
      <c r="BL305" s="257"/>
      <c r="BM305" s="257"/>
      <c r="BN305" s="257"/>
      <c r="BO305" s="257"/>
      <c r="BP305" s="257"/>
      <c r="BQ305" s="257"/>
      <c r="BR305" s="257"/>
      <c r="BS305" s="257"/>
      <c r="BT305" s="257"/>
      <c r="BU305" s="257"/>
      <c r="BV305" s="257"/>
      <c r="BW305" s="257"/>
      <c r="BX305" s="257"/>
      <c r="BY305" s="257"/>
      <c r="BZ305" s="257"/>
      <c r="CA305" s="257"/>
      <c r="CB305" s="257"/>
      <c r="CC305" s="257"/>
      <c r="CD305" s="257"/>
      <c r="CE305" s="257"/>
      <c r="CF305" s="257"/>
      <c r="CG305" s="257"/>
      <c r="CH305" s="257"/>
      <c r="CI305" s="257"/>
      <c r="CJ305" s="257"/>
    </row>
    <row r="306" spans="2:88">
      <c r="B306" s="190">
        <v>302</v>
      </c>
      <c r="C306" s="190">
        <v>61</v>
      </c>
      <c r="D306" s="190"/>
      <c r="E306" s="216">
        <v>44987</v>
      </c>
      <c r="F306" s="228" t="s">
        <v>1560</v>
      </c>
      <c r="G306" s="229" t="s">
        <v>9</v>
      </c>
      <c r="H306" s="229" t="s">
        <v>1566</v>
      </c>
      <c r="I306" s="228" t="s">
        <v>1561</v>
      </c>
      <c r="J306" s="188" t="s">
        <v>851</v>
      </c>
      <c r="K306" s="218" t="s">
        <v>852</v>
      </c>
      <c r="L306" s="321" t="s">
        <v>1384</v>
      </c>
      <c r="M306" s="214" t="s">
        <v>19</v>
      </c>
      <c r="N306" s="188" t="s">
        <v>1560</v>
      </c>
      <c r="O306" s="228"/>
      <c r="P306" s="212"/>
      <c r="Q306" s="222" t="s">
        <v>486</v>
      </c>
      <c r="R306" s="222"/>
      <c r="S306" s="222"/>
      <c r="T306" s="217">
        <v>10</v>
      </c>
      <c r="U306" s="217">
        <v>0</v>
      </c>
      <c r="V306" s="217">
        <v>0</v>
      </c>
      <c r="W306" s="189" t="s">
        <v>600</v>
      </c>
      <c r="X306" s="259"/>
      <c r="Y306" s="257"/>
      <c r="Z306" s="257"/>
      <c r="AA306" s="257"/>
      <c r="AB306" s="257"/>
      <c r="AC306" s="257"/>
      <c r="AD306" s="257"/>
      <c r="AE306" s="257"/>
      <c r="AF306" s="257"/>
      <c r="AG306" s="257"/>
      <c r="AH306" s="257"/>
      <c r="AI306" s="257"/>
      <c r="AJ306" s="257"/>
      <c r="AK306" s="257"/>
      <c r="AL306" s="257"/>
      <c r="AM306" s="257"/>
      <c r="AN306" s="257"/>
      <c r="AO306" s="257"/>
      <c r="AP306" s="257"/>
      <c r="AQ306" s="257"/>
      <c r="AR306" s="257"/>
      <c r="AS306" s="257"/>
      <c r="AT306" s="257"/>
      <c r="AU306" s="257"/>
      <c r="AV306" s="257"/>
      <c r="AW306" s="257"/>
      <c r="AX306" s="257"/>
      <c r="AY306" s="257"/>
      <c r="AZ306" s="257"/>
      <c r="BA306" s="257"/>
      <c r="BB306" s="257"/>
      <c r="BC306" s="257"/>
      <c r="BD306" s="257"/>
      <c r="BE306" s="257"/>
      <c r="BF306" s="257"/>
      <c r="BG306" s="257"/>
      <c r="BH306" s="257"/>
      <c r="BI306" s="257"/>
      <c r="BJ306" s="257"/>
      <c r="BK306" s="257"/>
      <c r="BL306" s="257"/>
      <c r="BM306" s="257"/>
      <c r="BN306" s="257"/>
      <c r="BO306" s="257"/>
      <c r="BP306" s="257"/>
      <c r="BQ306" s="257"/>
      <c r="BR306" s="257"/>
      <c r="BS306" s="257"/>
      <c r="BT306" s="257"/>
      <c r="BU306" s="257"/>
      <c r="BV306" s="257"/>
      <c r="BW306" s="257"/>
      <c r="BX306" s="257"/>
      <c r="BY306" s="257"/>
      <c r="BZ306" s="257"/>
      <c r="CA306" s="257"/>
      <c r="CB306" s="257"/>
      <c r="CC306" s="257"/>
      <c r="CD306" s="257"/>
      <c r="CE306" s="257"/>
      <c r="CF306" s="257"/>
      <c r="CG306" s="257"/>
      <c r="CH306" s="257"/>
      <c r="CI306" s="257"/>
      <c r="CJ306" s="257"/>
    </row>
    <row r="307" spans="2:88">
      <c r="B307" s="190">
        <v>303</v>
      </c>
      <c r="C307" s="190">
        <v>62</v>
      </c>
      <c r="D307" s="190"/>
      <c r="E307" s="216">
        <v>44987</v>
      </c>
      <c r="F307" s="228" t="s">
        <v>1571</v>
      </c>
      <c r="G307" s="229" t="s">
        <v>9</v>
      </c>
      <c r="H307" s="229" t="s">
        <v>1566</v>
      </c>
      <c r="I307" s="228" t="s">
        <v>1572</v>
      </c>
      <c r="J307" s="188" t="s">
        <v>1571</v>
      </c>
      <c r="K307" s="218" t="s">
        <v>1577</v>
      </c>
      <c r="L307" s="321" t="s">
        <v>1384</v>
      </c>
      <c r="M307" s="214"/>
      <c r="N307" s="188" t="s">
        <v>1571</v>
      </c>
      <c r="O307" s="228"/>
      <c r="P307" s="212"/>
      <c r="Q307" s="222" t="s">
        <v>486</v>
      </c>
      <c r="R307" s="222"/>
      <c r="S307" s="222"/>
      <c r="T307" s="217">
        <v>10</v>
      </c>
      <c r="U307" s="217">
        <v>1</v>
      </c>
      <c r="V307" s="217">
        <v>1</v>
      </c>
      <c r="W307" s="189" t="s">
        <v>600</v>
      </c>
      <c r="X307" s="259"/>
      <c r="Y307" s="257"/>
      <c r="Z307" s="257"/>
      <c r="AA307" s="257"/>
      <c r="AB307" s="257"/>
      <c r="AC307" s="257"/>
      <c r="AD307" s="257"/>
      <c r="AE307" s="257"/>
      <c r="AF307" s="257"/>
      <c r="AG307" s="257"/>
      <c r="AH307" s="257"/>
      <c r="AI307" s="257"/>
      <c r="AJ307" s="257"/>
      <c r="AK307" s="257"/>
      <c r="AL307" s="257"/>
      <c r="AM307" s="257"/>
      <c r="AN307" s="257"/>
      <c r="AO307" s="257"/>
      <c r="AP307" s="257"/>
      <c r="AQ307" s="257"/>
      <c r="AR307" s="257"/>
      <c r="AS307" s="257"/>
      <c r="AT307" s="257"/>
      <c r="AU307" s="257"/>
      <c r="AV307" s="257"/>
      <c r="AW307" s="257"/>
      <c r="AX307" s="257"/>
      <c r="AY307" s="257"/>
      <c r="AZ307" s="257"/>
      <c r="BA307" s="257"/>
      <c r="BB307" s="257"/>
      <c r="BC307" s="257"/>
      <c r="BD307" s="257"/>
      <c r="BE307" s="257"/>
      <c r="BF307" s="257"/>
      <c r="BG307" s="257"/>
      <c r="BH307" s="257"/>
      <c r="BI307" s="257"/>
      <c r="BJ307" s="257"/>
      <c r="BK307" s="257"/>
      <c r="BL307" s="257"/>
      <c r="BM307" s="257"/>
      <c r="BN307" s="257"/>
      <c r="BO307" s="257"/>
      <c r="BP307" s="257"/>
      <c r="BQ307" s="257"/>
      <c r="BR307" s="257"/>
      <c r="BS307" s="257"/>
      <c r="BT307" s="257"/>
      <c r="BU307" s="257"/>
      <c r="BV307" s="257"/>
      <c r="BW307" s="257"/>
      <c r="BX307" s="257"/>
      <c r="BY307" s="257"/>
      <c r="BZ307" s="257"/>
      <c r="CA307" s="257"/>
      <c r="CB307" s="257"/>
      <c r="CC307" s="257"/>
      <c r="CD307" s="257"/>
      <c r="CE307" s="257"/>
      <c r="CF307" s="257"/>
      <c r="CG307" s="257"/>
      <c r="CH307" s="257"/>
      <c r="CI307" s="257"/>
      <c r="CJ307" s="257"/>
    </row>
    <row r="308" spans="2:88">
      <c r="B308" s="190">
        <v>304</v>
      </c>
      <c r="C308" s="190">
        <v>63</v>
      </c>
      <c r="D308" s="190"/>
      <c r="E308" s="216">
        <v>44987</v>
      </c>
      <c r="F308" s="228" t="s">
        <v>1579</v>
      </c>
      <c r="G308" s="229" t="s">
        <v>9</v>
      </c>
      <c r="H308" s="229" t="s">
        <v>1585</v>
      </c>
      <c r="I308" s="228" t="s">
        <v>1580</v>
      </c>
      <c r="J308" s="188" t="s">
        <v>1579</v>
      </c>
      <c r="K308" s="188" t="s">
        <v>1586</v>
      </c>
      <c r="L308" s="15" t="s">
        <v>1472</v>
      </c>
      <c r="M308" s="214"/>
      <c r="N308" s="188" t="s">
        <v>1579</v>
      </c>
      <c r="O308" s="228"/>
      <c r="P308" s="212"/>
      <c r="Q308" s="212" t="s">
        <v>486</v>
      </c>
      <c r="R308" s="212"/>
      <c r="S308" s="212"/>
      <c r="T308" s="190">
        <v>10</v>
      </c>
      <c r="U308" s="190">
        <v>0</v>
      </c>
      <c r="V308" s="190">
        <v>1</v>
      </c>
      <c r="W308" s="189" t="s">
        <v>600</v>
      </c>
      <c r="X308" s="259"/>
      <c r="Y308" s="257"/>
      <c r="Z308" s="257"/>
      <c r="AA308" s="257"/>
      <c r="AB308" s="257"/>
      <c r="AC308" s="257"/>
      <c r="AD308" s="257"/>
      <c r="AE308" s="257"/>
      <c r="AF308" s="257"/>
      <c r="AG308" s="257"/>
      <c r="AH308" s="257"/>
      <c r="AI308" s="257"/>
      <c r="AJ308" s="257"/>
      <c r="AK308" s="257"/>
      <c r="AL308" s="257"/>
      <c r="AM308" s="257"/>
      <c r="AN308" s="257"/>
      <c r="AO308" s="257"/>
      <c r="AP308" s="257"/>
      <c r="AQ308" s="257"/>
      <c r="AR308" s="257"/>
      <c r="AS308" s="257"/>
      <c r="AT308" s="257"/>
      <c r="AU308" s="257"/>
      <c r="AV308" s="257"/>
      <c r="AW308" s="257"/>
      <c r="AX308" s="257"/>
      <c r="AY308" s="257"/>
      <c r="AZ308" s="257"/>
      <c r="BA308" s="257"/>
      <c r="BB308" s="257"/>
      <c r="BC308" s="257"/>
      <c r="BD308" s="257"/>
      <c r="BE308" s="257"/>
      <c r="BF308" s="257"/>
      <c r="BG308" s="257"/>
      <c r="BH308" s="257"/>
      <c r="BI308" s="257"/>
      <c r="BJ308" s="257"/>
      <c r="BK308" s="257"/>
      <c r="BL308" s="257"/>
      <c r="BM308" s="257"/>
      <c r="BN308" s="257"/>
      <c r="BO308" s="257"/>
      <c r="BP308" s="257"/>
      <c r="BQ308" s="257"/>
      <c r="BR308" s="257"/>
      <c r="BS308" s="257"/>
      <c r="BT308" s="257"/>
      <c r="BU308" s="257"/>
      <c r="BV308" s="257"/>
      <c r="BW308" s="257"/>
      <c r="BX308" s="257"/>
      <c r="BY308" s="257"/>
      <c r="BZ308" s="257"/>
      <c r="CA308" s="257"/>
      <c r="CB308" s="257"/>
      <c r="CC308" s="257"/>
      <c r="CD308" s="257"/>
      <c r="CE308" s="257"/>
      <c r="CF308" s="257"/>
      <c r="CG308" s="257"/>
      <c r="CH308" s="257"/>
      <c r="CI308" s="257"/>
      <c r="CJ308" s="257"/>
    </row>
    <row r="309" spans="2:88">
      <c r="B309" s="190">
        <v>305</v>
      </c>
      <c r="C309" s="190">
        <v>64</v>
      </c>
      <c r="D309" s="190"/>
      <c r="E309" s="216">
        <v>44987</v>
      </c>
      <c r="F309" s="228" t="s">
        <v>1579</v>
      </c>
      <c r="G309" s="229" t="s">
        <v>9</v>
      </c>
      <c r="H309" s="229" t="s">
        <v>1585</v>
      </c>
      <c r="I309" s="228" t="s">
        <v>1580</v>
      </c>
      <c r="J309" s="188" t="s">
        <v>1579</v>
      </c>
      <c r="K309" s="188" t="s">
        <v>1586</v>
      </c>
      <c r="L309" s="15" t="s">
        <v>1472</v>
      </c>
      <c r="M309" s="214"/>
      <c r="N309" s="188" t="s">
        <v>1579</v>
      </c>
      <c r="O309" s="228"/>
      <c r="P309" s="212"/>
      <c r="Q309" s="212" t="s">
        <v>486</v>
      </c>
      <c r="R309" s="212"/>
      <c r="S309" s="212"/>
      <c r="T309" s="190">
        <v>14</v>
      </c>
      <c r="U309" s="190">
        <v>0</v>
      </c>
      <c r="V309" s="190">
        <v>1</v>
      </c>
      <c r="W309" s="189" t="s">
        <v>600</v>
      </c>
      <c r="X309" s="259"/>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7"/>
      <c r="AY309" s="257"/>
      <c r="AZ309" s="257"/>
      <c r="BA309" s="257"/>
      <c r="BB309" s="257"/>
      <c r="BC309" s="257"/>
      <c r="BD309" s="257"/>
      <c r="BE309" s="257"/>
      <c r="BF309" s="257"/>
      <c r="BG309" s="257"/>
      <c r="BH309" s="257"/>
      <c r="BI309" s="257"/>
      <c r="BJ309" s="257"/>
      <c r="BK309" s="257"/>
      <c r="BL309" s="257"/>
      <c r="BM309" s="257"/>
      <c r="BN309" s="257"/>
      <c r="BO309" s="257"/>
      <c r="BP309" s="257"/>
      <c r="BQ309" s="257"/>
      <c r="BR309" s="257"/>
      <c r="BS309" s="257"/>
      <c r="BT309" s="257"/>
      <c r="BU309" s="257"/>
      <c r="BV309" s="257"/>
      <c r="BW309" s="257"/>
      <c r="BX309" s="257"/>
      <c r="BY309" s="257"/>
      <c r="BZ309" s="257"/>
      <c r="CA309" s="257"/>
      <c r="CB309" s="257"/>
      <c r="CC309" s="257"/>
      <c r="CD309" s="257"/>
      <c r="CE309" s="257"/>
      <c r="CF309" s="257"/>
      <c r="CG309" s="257"/>
      <c r="CH309" s="257"/>
      <c r="CI309" s="257"/>
      <c r="CJ309" s="257"/>
    </row>
    <row r="310" spans="2:88">
      <c r="B310" s="190">
        <v>306</v>
      </c>
      <c r="C310" s="190">
        <v>65</v>
      </c>
      <c r="D310" s="190"/>
      <c r="E310" s="216">
        <v>44987</v>
      </c>
      <c r="F310" s="228" t="s">
        <v>1579</v>
      </c>
      <c r="G310" s="229" t="s">
        <v>9</v>
      </c>
      <c r="H310" s="229" t="s">
        <v>1585</v>
      </c>
      <c r="I310" s="228" t="s">
        <v>1580</v>
      </c>
      <c r="J310" s="188" t="s">
        <v>1579</v>
      </c>
      <c r="K310" s="188" t="s">
        <v>1589</v>
      </c>
      <c r="L310" s="15" t="s">
        <v>1472</v>
      </c>
      <c r="M310" s="214"/>
      <c r="N310" s="188" t="s">
        <v>1579</v>
      </c>
      <c r="O310" s="228"/>
      <c r="P310" s="212"/>
      <c r="Q310" s="212" t="s">
        <v>486</v>
      </c>
      <c r="R310" s="212"/>
      <c r="S310" s="212"/>
      <c r="T310" s="190">
        <v>10</v>
      </c>
      <c r="U310" s="190">
        <v>0</v>
      </c>
      <c r="V310" s="190">
        <v>1</v>
      </c>
      <c r="W310" s="189" t="s">
        <v>600</v>
      </c>
      <c r="X310" s="259"/>
      <c r="Y310" s="257"/>
      <c r="Z310" s="257"/>
      <c r="AA310" s="257"/>
      <c r="AB310" s="257"/>
      <c r="AC310" s="257"/>
      <c r="AD310" s="257"/>
      <c r="AE310" s="257"/>
      <c r="AF310" s="257"/>
      <c r="AG310" s="257"/>
      <c r="AH310" s="257"/>
      <c r="AI310" s="257"/>
      <c r="AJ310" s="257"/>
      <c r="AK310" s="257"/>
      <c r="AL310" s="257"/>
      <c r="AM310" s="257"/>
      <c r="AN310" s="257"/>
      <c r="AO310" s="257"/>
      <c r="AP310" s="257"/>
      <c r="AQ310" s="257"/>
      <c r="AR310" s="257"/>
      <c r="AS310" s="257"/>
      <c r="AT310" s="257"/>
      <c r="AU310" s="257"/>
      <c r="AV310" s="257"/>
      <c r="AW310" s="257"/>
      <c r="AX310" s="257"/>
      <c r="AY310" s="257"/>
      <c r="AZ310" s="257"/>
      <c r="BA310" s="257"/>
      <c r="BB310" s="257"/>
      <c r="BC310" s="257"/>
      <c r="BD310" s="257"/>
      <c r="BE310" s="257"/>
      <c r="BF310" s="257"/>
      <c r="BG310" s="257"/>
      <c r="BH310" s="257"/>
      <c r="BI310" s="257"/>
      <c r="BJ310" s="257"/>
      <c r="BK310" s="257"/>
      <c r="BL310" s="257"/>
      <c r="BM310" s="257"/>
      <c r="BN310" s="257"/>
      <c r="BO310" s="257"/>
      <c r="BP310" s="257"/>
      <c r="BQ310" s="257"/>
      <c r="BR310" s="257"/>
      <c r="BS310" s="257"/>
      <c r="BT310" s="257"/>
      <c r="BU310" s="257"/>
      <c r="BV310" s="257"/>
      <c r="BW310" s="257"/>
      <c r="BX310" s="257"/>
      <c r="BY310" s="257"/>
      <c r="BZ310" s="257"/>
      <c r="CA310" s="257"/>
      <c r="CB310" s="257"/>
      <c r="CC310" s="257"/>
      <c r="CD310" s="257"/>
      <c r="CE310" s="257"/>
      <c r="CF310" s="257"/>
      <c r="CG310" s="257"/>
      <c r="CH310" s="257"/>
      <c r="CI310" s="257"/>
      <c r="CJ310" s="257"/>
    </row>
    <row r="311" spans="2:88">
      <c r="B311" s="190">
        <v>307</v>
      </c>
      <c r="C311" s="190">
        <v>66</v>
      </c>
      <c r="D311" s="190"/>
      <c r="E311" s="216">
        <v>44987</v>
      </c>
      <c r="F311" s="228" t="s">
        <v>1579</v>
      </c>
      <c r="G311" s="229" t="s">
        <v>9</v>
      </c>
      <c r="H311" s="229" t="s">
        <v>1585</v>
      </c>
      <c r="I311" s="228" t="s">
        <v>1580</v>
      </c>
      <c r="J311" s="188" t="s">
        <v>1579</v>
      </c>
      <c r="K311" s="188" t="s">
        <v>1589</v>
      </c>
      <c r="L311" s="15" t="s">
        <v>1472</v>
      </c>
      <c r="M311" s="214"/>
      <c r="N311" s="188" t="s">
        <v>1579</v>
      </c>
      <c r="O311" s="228"/>
      <c r="P311" s="212"/>
      <c r="Q311" s="212" t="s">
        <v>486</v>
      </c>
      <c r="R311" s="212"/>
      <c r="S311" s="212"/>
      <c r="T311" s="190">
        <v>14</v>
      </c>
      <c r="U311" s="190">
        <v>0</v>
      </c>
      <c r="V311" s="190">
        <v>1</v>
      </c>
      <c r="W311" s="189" t="s">
        <v>600</v>
      </c>
      <c r="X311" s="259"/>
      <c r="Y311" s="257"/>
      <c r="Z311" s="257"/>
      <c r="AA311" s="257"/>
      <c r="AB311" s="257"/>
      <c r="AC311" s="257"/>
      <c r="AD311" s="257"/>
      <c r="AE311" s="257"/>
      <c r="AF311" s="257"/>
      <c r="AG311" s="257"/>
      <c r="AH311" s="257"/>
      <c r="AI311" s="257"/>
      <c r="AJ311" s="257"/>
      <c r="AK311" s="257"/>
      <c r="AL311" s="257"/>
      <c r="AM311" s="257"/>
      <c r="AN311" s="257"/>
      <c r="AO311" s="257"/>
      <c r="AP311" s="257"/>
      <c r="AQ311" s="257"/>
      <c r="AR311" s="257"/>
      <c r="AS311" s="257"/>
      <c r="AT311" s="257"/>
      <c r="AU311" s="257"/>
      <c r="AV311" s="257"/>
      <c r="AW311" s="257"/>
      <c r="AX311" s="257"/>
      <c r="AY311" s="257"/>
      <c r="AZ311" s="257"/>
      <c r="BA311" s="257"/>
      <c r="BB311" s="257"/>
      <c r="BC311" s="257"/>
      <c r="BD311" s="257"/>
      <c r="BE311" s="257"/>
      <c r="BF311" s="257"/>
      <c r="BG311" s="257"/>
      <c r="BH311" s="257"/>
      <c r="BI311" s="257"/>
      <c r="BJ311" s="257"/>
      <c r="BK311" s="257"/>
      <c r="BL311" s="257"/>
      <c r="BM311" s="257"/>
      <c r="BN311" s="257"/>
      <c r="BO311" s="257"/>
      <c r="BP311" s="257"/>
      <c r="BQ311" s="257"/>
      <c r="BR311" s="257"/>
      <c r="BS311" s="257"/>
      <c r="BT311" s="257"/>
      <c r="BU311" s="257"/>
      <c r="BV311" s="257"/>
      <c r="BW311" s="257"/>
      <c r="BX311" s="257"/>
      <c r="BY311" s="257"/>
      <c r="BZ311" s="257"/>
      <c r="CA311" s="257"/>
      <c r="CB311" s="257"/>
      <c r="CC311" s="257"/>
      <c r="CD311" s="257"/>
      <c r="CE311" s="257"/>
      <c r="CF311" s="257"/>
      <c r="CG311" s="257"/>
      <c r="CH311" s="257"/>
      <c r="CI311" s="257"/>
      <c r="CJ311" s="257"/>
    </row>
    <row r="312" spans="2:88">
      <c r="B312" s="190">
        <v>308</v>
      </c>
      <c r="C312" s="190">
        <v>67</v>
      </c>
      <c r="D312" s="190"/>
      <c r="E312" s="216">
        <v>44987</v>
      </c>
      <c r="F312" s="228" t="s">
        <v>1579</v>
      </c>
      <c r="G312" s="229" t="s">
        <v>9</v>
      </c>
      <c r="H312" s="229" t="s">
        <v>1585</v>
      </c>
      <c r="I312" s="228" t="s">
        <v>1580</v>
      </c>
      <c r="J312" s="188" t="s">
        <v>1579</v>
      </c>
      <c r="K312" s="188" t="s">
        <v>1590</v>
      </c>
      <c r="L312" s="15" t="s">
        <v>1472</v>
      </c>
      <c r="M312" s="214"/>
      <c r="N312" s="188" t="s">
        <v>1579</v>
      </c>
      <c r="O312" s="228"/>
      <c r="P312" s="212"/>
      <c r="Q312" s="212" t="s">
        <v>486</v>
      </c>
      <c r="R312" s="212"/>
      <c r="S312" s="212"/>
      <c r="T312" s="190">
        <v>8</v>
      </c>
      <c r="U312" s="190">
        <v>0</v>
      </c>
      <c r="V312" s="190">
        <v>1</v>
      </c>
      <c r="W312" s="189" t="s">
        <v>600</v>
      </c>
      <c r="X312" s="259"/>
      <c r="Y312" s="257"/>
      <c r="Z312" s="257"/>
      <c r="AA312" s="257"/>
      <c r="AB312" s="257"/>
      <c r="AC312" s="257"/>
      <c r="AD312" s="257"/>
      <c r="AE312" s="257"/>
      <c r="AF312" s="257"/>
      <c r="AG312" s="257"/>
      <c r="AH312" s="257"/>
      <c r="AI312" s="257"/>
      <c r="AJ312" s="257"/>
      <c r="AK312" s="257"/>
      <c r="AL312" s="257"/>
      <c r="AM312" s="257"/>
      <c r="AN312" s="257"/>
      <c r="AO312" s="257"/>
      <c r="AP312" s="257"/>
      <c r="AQ312" s="257"/>
      <c r="AR312" s="257"/>
      <c r="AS312" s="257"/>
      <c r="AT312" s="257"/>
      <c r="AU312" s="257"/>
      <c r="AV312" s="257"/>
      <c r="AW312" s="257"/>
      <c r="AX312" s="257"/>
      <c r="AY312" s="257"/>
      <c r="AZ312" s="257"/>
      <c r="BA312" s="257"/>
      <c r="BB312" s="257"/>
      <c r="BC312" s="257"/>
      <c r="BD312" s="257"/>
      <c r="BE312" s="257"/>
      <c r="BF312" s="257"/>
      <c r="BG312" s="257"/>
      <c r="BH312" s="257"/>
      <c r="BI312" s="257"/>
      <c r="BJ312" s="257"/>
      <c r="BK312" s="257"/>
      <c r="BL312" s="257"/>
      <c r="BM312" s="257"/>
      <c r="BN312" s="257"/>
      <c r="BO312" s="257"/>
      <c r="BP312" s="257"/>
      <c r="BQ312" s="257"/>
      <c r="BR312" s="257"/>
      <c r="BS312" s="257"/>
      <c r="BT312" s="257"/>
      <c r="BU312" s="257"/>
      <c r="BV312" s="257"/>
      <c r="BW312" s="257"/>
      <c r="BX312" s="257"/>
      <c r="BY312" s="257"/>
      <c r="BZ312" s="257"/>
      <c r="CA312" s="257"/>
      <c r="CB312" s="257"/>
      <c r="CC312" s="257"/>
      <c r="CD312" s="257"/>
      <c r="CE312" s="257"/>
      <c r="CF312" s="257"/>
      <c r="CG312" s="257"/>
      <c r="CH312" s="257"/>
      <c r="CI312" s="257"/>
      <c r="CJ312" s="257"/>
    </row>
    <row r="313" spans="2:88">
      <c r="B313" s="190">
        <v>309</v>
      </c>
      <c r="C313" s="190">
        <v>68</v>
      </c>
      <c r="D313" s="190"/>
      <c r="E313" s="216">
        <v>44987</v>
      </c>
      <c r="F313" s="228" t="s">
        <v>439</v>
      </c>
      <c r="G313" s="229" t="s">
        <v>9</v>
      </c>
      <c r="H313" s="229" t="s">
        <v>1585</v>
      </c>
      <c r="I313" s="228" t="s">
        <v>1591</v>
      </c>
      <c r="J313" s="207" t="s">
        <v>437</v>
      </c>
      <c r="K313" s="188" t="s">
        <v>1596</v>
      </c>
      <c r="L313" s="15" t="s">
        <v>1472</v>
      </c>
      <c r="M313" s="206" t="s">
        <v>19</v>
      </c>
      <c r="N313" s="304" t="s">
        <v>439</v>
      </c>
      <c r="O313" s="228"/>
      <c r="P313" s="212"/>
      <c r="Q313" s="212" t="s">
        <v>486</v>
      </c>
      <c r="R313" s="212"/>
      <c r="S313" s="212"/>
      <c r="T313" s="190">
        <v>10</v>
      </c>
      <c r="U313" s="190">
        <v>0</v>
      </c>
      <c r="V313" s="190">
        <v>0</v>
      </c>
      <c r="W313" s="189" t="s">
        <v>440</v>
      </c>
      <c r="X313" s="259"/>
      <c r="Y313" s="257"/>
      <c r="Z313" s="257"/>
      <c r="AA313" s="257"/>
      <c r="AB313" s="257"/>
      <c r="AC313" s="257"/>
      <c r="AD313" s="257"/>
      <c r="AE313" s="257"/>
      <c r="AF313" s="257"/>
      <c r="AG313" s="257"/>
      <c r="AH313" s="257"/>
      <c r="AI313" s="257"/>
      <c r="AJ313" s="257"/>
      <c r="AK313" s="257"/>
      <c r="AL313" s="257"/>
      <c r="AM313" s="257"/>
      <c r="AN313" s="257"/>
      <c r="AO313" s="257"/>
      <c r="AP313" s="257"/>
      <c r="AQ313" s="257"/>
      <c r="AR313" s="257"/>
      <c r="AS313" s="257"/>
      <c r="AT313" s="257"/>
      <c r="AU313" s="257"/>
      <c r="AV313" s="257"/>
      <c r="AW313" s="257"/>
      <c r="AX313" s="257"/>
      <c r="AY313" s="257"/>
      <c r="AZ313" s="257"/>
      <c r="BA313" s="257"/>
      <c r="BB313" s="257"/>
      <c r="BC313" s="257"/>
      <c r="BD313" s="257"/>
      <c r="BE313" s="257"/>
      <c r="BF313" s="257"/>
      <c r="BG313" s="257"/>
      <c r="BH313" s="257"/>
      <c r="BI313" s="257"/>
      <c r="BJ313" s="257"/>
      <c r="BK313" s="257"/>
      <c r="BL313" s="257"/>
      <c r="BM313" s="257"/>
      <c r="BN313" s="257"/>
      <c r="BO313" s="257"/>
      <c r="BP313" s="257"/>
      <c r="BQ313" s="257"/>
      <c r="BR313" s="257"/>
      <c r="BS313" s="257"/>
      <c r="BT313" s="257"/>
      <c r="BU313" s="257"/>
      <c r="BV313" s="257"/>
      <c r="BW313" s="257"/>
      <c r="BX313" s="257"/>
      <c r="BY313" s="257"/>
      <c r="BZ313" s="257"/>
      <c r="CA313" s="257"/>
      <c r="CB313" s="257"/>
      <c r="CC313" s="257"/>
      <c r="CD313" s="257"/>
      <c r="CE313" s="257"/>
      <c r="CF313" s="257"/>
      <c r="CG313" s="257"/>
      <c r="CH313" s="257"/>
      <c r="CI313" s="257"/>
      <c r="CJ313" s="257"/>
    </row>
    <row r="314" spans="2:88">
      <c r="B314" s="190">
        <v>310</v>
      </c>
      <c r="C314" s="190">
        <v>69</v>
      </c>
      <c r="D314" s="190"/>
      <c r="E314" s="216">
        <v>44987</v>
      </c>
      <c r="F314" s="228" t="s">
        <v>1598</v>
      </c>
      <c r="G314" s="229" t="s">
        <v>9</v>
      </c>
      <c r="H314" s="229" t="s">
        <v>1604</v>
      </c>
      <c r="I314" s="228" t="s">
        <v>1599</v>
      </c>
      <c r="J314" s="188" t="s">
        <v>1598</v>
      </c>
      <c r="K314" s="188" t="s">
        <v>1605</v>
      </c>
      <c r="L314" s="15" t="s">
        <v>1472</v>
      </c>
      <c r="M314" s="195" t="s">
        <v>19</v>
      </c>
      <c r="N314" s="188" t="s">
        <v>1598</v>
      </c>
      <c r="O314" s="228"/>
      <c r="P314" s="212"/>
      <c r="Q314" s="212"/>
      <c r="R314" s="212"/>
      <c r="S314" s="212"/>
      <c r="U314" s="190">
        <v>0</v>
      </c>
      <c r="V314" s="190">
        <v>0</v>
      </c>
      <c r="W314" s="189"/>
      <c r="X314" s="259"/>
      <c r="Y314" s="257"/>
      <c r="Z314" s="257"/>
      <c r="AA314" s="257"/>
      <c r="AB314" s="257"/>
      <c r="AC314" s="257"/>
      <c r="AD314" s="257"/>
      <c r="AE314" s="257"/>
      <c r="AF314" s="257"/>
      <c r="AG314" s="257"/>
      <c r="AH314" s="257"/>
      <c r="AI314" s="257"/>
      <c r="AJ314" s="257"/>
      <c r="AK314" s="257"/>
      <c r="AL314" s="257"/>
      <c r="AM314" s="257"/>
      <c r="AN314" s="257"/>
      <c r="AO314" s="257"/>
      <c r="AP314" s="257"/>
      <c r="AQ314" s="257"/>
      <c r="AR314" s="257"/>
      <c r="AS314" s="257"/>
      <c r="AT314" s="257"/>
      <c r="AU314" s="257"/>
      <c r="AV314" s="257"/>
      <c r="AW314" s="257"/>
      <c r="AX314" s="257"/>
      <c r="AY314" s="257"/>
      <c r="AZ314" s="257"/>
      <c r="BA314" s="257"/>
      <c r="BB314" s="257"/>
      <c r="BC314" s="257"/>
      <c r="BD314" s="257"/>
      <c r="BE314" s="257"/>
      <c r="BF314" s="257"/>
      <c r="BG314" s="257"/>
      <c r="BH314" s="257"/>
      <c r="BI314" s="257"/>
      <c r="BJ314" s="257"/>
      <c r="BK314" s="257"/>
      <c r="BL314" s="257"/>
      <c r="BM314" s="257"/>
      <c r="BN314" s="257"/>
      <c r="BO314" s="257"/>
      <c r="BP314" s="257"/>
      <c r="BQ314" s="257"/>
      <c r="BR314" s="257"/>
      <c r="BS314" s="257"/>
      <c r="BT314" s="257"/>
      <c r="BU314" s="257"/>
      <c r="BV314" s="257"/>
      <c r="BW314" s="257"/>
      <c r="BX314" s="257"/>
      <c r="BY314" s="257"/>
      <c r="BZ314" s="257"/>
      <c r="CA314" s="257"/>
      <c r="CB314" s="257"/>
      <c r="CC314" s="257"/>
      <c r="CD314" s="257"/>
      <c r="CE314" s="257"/>
      <c r="CF314" s="257"/>
      <c r="CG314" s="257"/>
      <c r="CH314" s="257"/>
      <c r="CI314" s="257"/>
      <c r="CJ314" s="257"/>
    </row>
    <row r="315" spans="2:88">
      <c r="B315" s="190">
        <v>311</v>
      </c>
      <c r="C315" s="190">
        <v>70</v>
      </c>
      <c r="D315" s="190"/>
      <c r="E315" s="216">
        <v>44987</v>
      </c>
      <c r="F315" s="228" t="s">
        <v>1608</v>
      </c>
      <c r="G315" s="229" t="s">
        <v>9</v>
      </c>
      <c r="H315" s="229" t="s">
        <v>1604</v>
      </c>
      <c r="I315" s="228" t="s">
        <v>1609</v>
      </c>
      <c r="J315" s="188" t="s">
        <v>394</v>
      </c>
      <c r="K315" s="188" t="s">
        <v>906</v>
      </c>
      <c r="L315" s="15" t="s">
        <v>1384</v>
      </c>
      <c r="M315" s="214"/>
      <c r="N315" s="188" t="s">
        <v>1608</v>
      </c>
      <c r="O315" s="228"/>
      <c r="P315" s="212">
        <v>9.99</v>
      </c>
      <c r="Q315" s="212">
        <v>0.999</v>
      </c>
      <c r="R315" s="212"/>
      <c r="S315" s="212"/>
      <c r="T315" s="190">
        <v>10</v>
      </c>
      <c r="U315" s="190">
        <v>1</v>
      </c>
      <c r="V315" s="190">
        <v>1</v>
      </c>
      <c r="W315" s="189" t="s">
        <v>360</v>
      </c>
      <c r="X315" s="259"/>
      <c r="Y315" s="257"/>
      <c r="Z315" s="257"/>
      <c r="AA315" s="257"/>
      <c r="AB315" s="257"/>
      <c r="AC315" s="257"/>
      <c r="AD315" s="257"/>
      <c r="AE315" s="257"/>
      <c r="AF315" s="257"/>
      <c r="AG315" s="257"/>
      <c r="AH315" s="257"/>
      <c r="AI315" s="257"/>
      <c r="AJ315" s="257"/>
      <c r="AK315" s="257"/>
      <c r="AL315" s="257"/>
      <c r="AM315" s="257"/>
      <c r="AN315" s="257"/>
      <c r="AO315" s="257"/>
      <c r="AP315" s="257"/>
      <c r="AQ315" s="257"/>
      <c r="AR315" s="257"/>
      <c r="AS315" s="257"/>
      <c r="AT315" s="257"/>
      <c r="AU315" s="257"/>
      <c r="AV315" s="257"/>
      <c r="AW315" s="257"/>
      <c r="AX315" s="257"/>
      <c r="AY315" s="257"/>
      <c r="AZ315" s="257"/>
      <c r="BA315" s="257"/>
      <c r="BB315" s="257"/>
      <c r="BC315" s="257"/>
      <c r="BD315" s="257"/>
      <c r="BE315" s="257"/>
      <c r="BF315" s="257"/>
      <c r="BG315" s="257"/>
      <c r="BH315" s="257"/>
      <c r="BI315" s="257"/>
      <c r="BJ315" s="257"/>
      <c r="BK315" s="257"/>
      <c r="BL315" s="257"/>
      <c r="BM315" s="257"/>
      <c r="BN315" s="257"/>
      <c r="BO315" s="257"/>
      <c r="BP315" s="257"/>
      <c r="BQ315" s="257"/>
      <c r="BR315" s="257"/>
      <c r="BS315" s="257"/>
      <c r="BT315" s="257"/>
      <c r="BU315" s="257"/>
      <c r="BV315" s="257"/>
      <c r="BW315" s="257"/>
      <c r="BX315" s="257"/>
      <c r="BY315" s="257"/>
      <c r="BZ315" s="257"/>
      <c r="CA315" s="257"/>
      <c r="CB315" s="257"/>
      <c r="CC315" s="257"/>
      <c r="CD315" s="257"/>
      <c r="CE315" s="257"/>
      <c r="CF315" s="257"/>
      <c r="CG315" s="257"/>
      <c r="CH315" s="257"/>
      <c r="CI315" s="257"/>
      <c r="CJ315" s="257"/>
    </row>
    <row r="316" spans="2:88">
      <c r="B316" s="190">
        <v>312</v>
      </c>
      <c r="C316" s="190">
        <v>71</v>
      </c>
      <c r="D316" s="190"/>
      <c r="E316" s="216">
        <v>44987</v>
      </c>
      <c r="F316" s="228" t="s">
        <v>529</v>
      </c>
      <c r="G316" s="229" t="s">
        <v>9</v>
      </c>
      <c r="H316" s="229" t="s">
        <v>1619</v>
      </c>
      <c r="I316" s="228" t="s">
        <v>1615</v>
      </c>
      <c r="J316" s="188" t="s">
        <v>523</v>
      </c>
      <c r="K316" s="188" t="s">
        <v>1620</v>
      </c>
      <c r="L316" s="15" t="s">
        <v>1384</v>
      </c>
      <c r="M316" s="225" t="s">
        <v>528</v>
      </c>
      <c r="N316" s="208" t="s">
        <v>529</v>
      </c>
      <c r="O316" s="228"/>
      <c r="P316" s="212"/>
      <c r="Q316" s="212" t="s">
        <v>486</v>
      </c>
      <c r="R316" s="212"/>
      <c r="S316" s="212"/>
      <c r="T316" s="190">
        <v>3.5</v>
      </c>
      <c r="U316" s="190">
        <v>0</v>
      </c>
      <c r="V316" s="190">
        <v>0</v>
      </c>
      <c r="W316" s="189" t="s">
        <v>360</v>
      </c>
      <c r="X316" s="259"/>
      <c r="Y316" s="257"/>
      <c r="Z316" s="257"/>
      <c r="AA316" s="257"/>
      <c r="AB316" s="257"/>
      <c r="AC316" s="257"/>
      <c r="AD316" s="257"/>
      <c r="AE316" s="257"/>
      <c r="AF316" s="257"/>
      <c r="AG316" s="257"/>
      <c r="AH316" s="257"/>
      <c r="AI316" s="257"/>
      <c r="AJ316" s="257"/>
      <c r="AK316" s="257"/>
      <c r="AL316" s="257"/>
      <c r="AM316" s="257"/>
      <c r="AN316" s="257"/>
      <c r="AO316" s="257"/>
      <c r="AP316" s="257"/>
      <c r="AQ316" s="257"/>
      <c r="AR316" s="257"/>
      <c r="AS316" s="257"/>
      <c r="AT316" s="257"/>
      <c r="AU316" s="257"/>
      <c r="AV316" s="257"/>
      <c r="AW316" s="257"/>
      <c r="AX316" s="257"/>
      <c r="AY316" s="257"/>
      <c r="AZ316" s="257"/>
      <c r="BA316" s="257"/>
      <c r="BB316" s="257"/>
      <c r="BC316" s="257"/>
      <c r="BD316" s="257"/>
      <c r="BE316" s="257"/>
      <c r="BF316" s="257"/>
      <c r="BG316" s="257"/>
      <c r="BH316" s="257"/>
      <c r="BI316" s="257"/>
      <c r="BJ316" s="257"/>
      <c r="BK316" s="257"/>
      <c r="BL316" s="257"/>
      <c r="BM316" s="257"/>
      <c r="BN316" s="257"/>
      <c r="BO316" s="257"/>
      <c r="BP316" s="257"/>
      <c r="BQ316" s="257"/>
      <c r="BR316" s="257"/>
      <c r="BS316" s="257"/>
      <c r="BT316" s="257"/>
      <c r="BU316" s="257"/>
      <c r="BV316" s="257"/>
      <c r="BW316" s="257"/>
      <c r="BX316" s="257"/>
      <c r="BY316" s="257"/>
      <c r="BZ316" s="257"/>
      <c r="CA316" s="257"/>
      <c r="CB316" s="257"/>
      <c r="CC316" s="257"/>
      <c r="CD316" s="257"/>
      <c r="CE316" s="257"/>
      <c r="CF316" s="257"/>
      <c r="CG316" s="257"/>
      <c r="CH316" s="257"/>
      <c r="CI316" s="257"/>
      <c r="CJ316" s="257"/>
    </row>
    <row r="317" spans="2:88">
      <c r="B317" s="190">
        <v>313</v>
      </c>
      <c r="C317" s="190">
        <v>72</v>
      </c>
      <c r="D317" s="190"/>
      <c r="E317" s="216">
        <v>44987</v>
      </c>
      <c r="F317" s="228" t="s">
        <v>529</v>
      </c>
      <c r="G317" s="229" t="s">
        <v>9</v>
      </c>
      <c r="H317" s="229" t="s">
        <v>1619</v>
      </c>
      <c r="I317" s="228" t="s">
        <v>1615</v>
      </c>
      <c r="J317" s="188" t="s">
        <v>523</v>
      </c>
      <c r="K317" s="188" t="s">
        <v>1620</v>
      </c>
      <c r="L317" s="15" t="s">
        <v>1384</v>
      </c>
      <c r="M317" s="225" t="s">
        <v>528</v>
      </c>
      <c r="N317" s="208" t="s">
        <v>529</v>
      </c>
      <c r="O317" s="228"/>
      <c r="P317" s="212"/>
      <c r="Q317" s="212" t="s">
        <v>486</v>
      </c>
      <c r="R317" s="212"/>
      <c r="S317" s="212"/>
      <c r="T317" s="190">
        <v>8</v>
      </c>
      <c r="U317" s="190">
        <v>0</v>
      </c>
      <c r="V317" s="190">
        <v>0</v>
      </c>
      <c r="W317" s="189" t="s">
        <v>360</v>
      </c>
      <c r="X317" s="259"/>
      <c r="Y317" s="257"/>
      <c r="Z317" s="257"/>
      <c r="AA317" s="257"/>
      <c r="AB317" s="257"/>
      <c r="AC317" s="257"/>
      <c r="AD317" s="257"/>
      <c r="AE317" s="257"/>
      <c r="AF317" s="257"/>
      <c r="AG317" s="257"/>
      <c r="AH317" s="257"/>
      <c r="AI317" s="257"/>
      <c r="AJ317" s="257"/>
      <c r="AK317" s="257"/>
      <c r="AL317" s="257"/>
      <c r="AM317" s="257"/>
      <c r="AN317" s="257"/>
      <c r="AO317" s="257"/>
      <c r="AP317" s="257"/>
      <c r="AQ317" s="257"/>
      <c r="AR317" s="257"/>
      <c r="AS317" s="257"/>
      <c r="AT317" s="257"/>
      <c r="AU317" s="257"/>
      <c r="AV317" s="257"/>
      <c r="AW317" s="257"/>
      <c r="AX317" s="257"/>
      <c r="AY317" s="257"/>
      <c r="AZ317" s="257"/>
      <c r="BA317" s="257"/>
      <c r="BB317" s="257"/>
      <c r="BC317" s="257"/>
      <c r="BD317" s="257"/>
      <c r="BE317" s="257"/>
      <c r="BF317" s="257"/>
      <c r="BG317" s="257"/>
      <c r="BH317" s="257"/>
      <c r="BI317" s="257"/>
      <c r="BJ317" s="257"/>
      <c r="BK317" s="257"/>
      <c r="BL317" s="257"/>
      <c r="BM317" s="257"/>
      <c r="BN317" s="257"/>
      <c r="BO317" s="257"/>
      <c r="BP317" s="257"/>
      <c r="BQ317" s="257"/>
      <c r="BR317" s="257"/>
      <c r="BS317" s="257"/>
      <c r="BT317" s="257"/>
      <c r="BU317" s="257"/>
      <c r="BV317" s="257"/>
      <c r="BW317" s="257"/>
      <c r="BX317" s="257"/>
      <c r="BY317" s="257"/>
      <c r="BZ317" s="257"/>
      <c r="CA317" s="257"/>
      <c r="CB317" s="257"/>
      <c r="CC317" s="257"/>
      <c r="CD317" s="257"/>
      <c r="CE317" s="257"/>
      <c r="CF317" s="257"/>
      <c r="CG317" s="257"/>
      <c r="CH317" s="257"/>
      <c r="CI317" s="257"/>
      <c r="CJ317" s="257"/>
    </row>
    <row r="318" spans="2:88">
      <c r="B318" s="190">
        <v>314</v>
      </c>
      <c r="C318" s="190">
        <v>73</v>
      </c>
      <c r="D318" s="190"/>
      <c r="E318" s="216">
        <v>44987</v>
      </c>
      <c r="F318" s="228" t="s">
        <v>529</v>
      </c>
      <c r="G318" s="229" t="s">
        <v>9</v>
      </c>
      <c r="H318" s="229" t="s">
        <v>1619</v>
      </c>
      <c r="I318" s="228" t="s">
        <v>1615</v>
      </c>
      <c r="J318" s="188" t="s">
        <v>523</v>
      </c>
      <c r="K318" s="188" t="s">
        <v>1620</v>
      </c>
      <c r="L318" s="15" t="s">
        <v>1384</v>
      </c>
      <c r="M318" s="225" t="s">
        <v>528</v>
      </c>
      <c r="N318" s="208" t="s">
        <v>529</v>
      </c>
      <c r="O318" s="228"/>
      <c r="P318" s="212"/>
      <c r="Q318" s="212" t="s">
        <v>486</v>
      </c>
      <c r="R318" s="212"/>
      <c r="S318" s="212"/>
      <c r="T318" s="190">
        <v>10</v>
      </c>
      <c r="U318" s="190">
        <v>0</v>
      </c>
      <c r="V318" s="190">
        <v>0</v>
      </c>
      <c r="W318" s="189" t="s">
        <v>360</v>
      </c>
      <c r="X318" s="259"/>
      <c r="Y318" s="257"/>
      <c r="Z318" s="257"/>
      <c r="AA318" s="257"/>
      <c r="AB318" s="257"/>
      <c r="AC318" s="257"/>
      <c r="AD318" s="257"/>
      <c r="AE318" s="257"/>
      <c r="AF318" s="257"/>
      <c r="AG318" s="257"/>
      <c r="AH318" s="257"/>
      <c r="AI318" s="257"/>
      <c r="AJ318" s="257"/>
      <c r="AK318" s="257"/>
      <c r="AL318" s="257"/>
      <c r="AM318" s="257"/>
      <c r="AN318" s="257"/>
      <c r="AO318" s="257"/>
      <c r="AP318" s="257"/>
      <c r="AQ318" s="257"/>
      <c r="AR318" s="257"/>
      <c r="AS318" s="257"/>
      <c r="AT318" s="257"/>
      <c r="AU318" s="257"/>
      <c r="AV318" s="257"/>
      <c r="AW318" s="257"/>
      <c r="AX318" s="257"/>
      <c r="AY318" s="257"/>
      <c r="AZ318" s="257"/>
      <c r="BA318" s="257"/>
      <c r="BB318" s="257"/>
      <c r="BC318" s="257"/>
      <c r="BD318" s="257"/>
      <c r="BE318" s="257"/>
      <c r="BF318" s="257"/>
      <c r="BG318" s="257"/>
      <c r="BH318" s="257"/>
      <c r="BI318" s="257"/>
      <c r="BJ318" s="257"/>
      <c r="BK318" s="257"/>
      <c r="BL318" s="257"/>
      <c r="BM318" s="257"/>
      <c r="BN318" s="257"/>
      <c r="BO318" s="257"/>
      <c r="BP318" s="257"/>
      <c r="BQ318" s="257"/>
      <c r="BR318" s="257"/>
      <c r="BS318" s="257"/>
      <c r="BT318" s="257"/>
      <c r="BU318" s="257"/>
      <c r="BV318" s="257"/>
      <c r="BW318" s="257"/>
      <c r="BX318" s="257"/>
      <c r="BY318" s="257"/>
      <c r="BZ318" s="257"/>
      <c r="CA318" s="257"/>
      <c r="CB318" s="257"/>
      <c r="CC318" s="257"/>
      <c r="CD318" s="257"/>
      <c r="CE318" s="257"/>
      <c r="CF318" s="257"/>
      <c r="CG318" s="257"/>
      <c r="CH318" s="257"/>
      <c r="CI318" s="257"/>
      <c r="CJ318" s="257"/>
    </row>
    <row r="319" spans="2:88">
      <c r="B319" s="190">
        <v>315</v>
      </c>
      <c r="C319" s="190">
        <v>74</v>
      </c>
      <c r="D319" s="190"/>
      <c r="E319" s="216">
        <v>44987</v>
      </c>
      <c r="F319" s="228" t="s">
        <v>529</v>
      </c>
      <c r="G319" s="229" t="s">
        <v>9</v>
      </c>
      <c r="H319" s="229" t="s">
        <v>1619</v>
      </c>
      <c r="I319" s="228" t="s">
        <v>1615</v>
      </c>
      <c r="J319" s="188" t="s">
        <v>523</v>
      </c>
      <c r="K319" s="188" t="s">
        <v>1620</v>
      </c>
      <c r="L319" s="15" t="s">
        <v>1384</v>
      </c>
      <c r="M319" s="225" t="s">
        <v>528</v>
      </c>
      <c r="N319" s="208" t="s">
        <v>529</v>
      </c>
      <c r="O319" s="228"/>
      <c r="P319" s="212"/>
      <c r="Q319" s="212" t="s">
        <v>486</v>
      </c>
      <c r="R319" s="212"/>
      <c r="S319" s="212"/>
      <c r="T319" s="190">
        <v>12</v>
      </c>
      <c r="U319" s="190">
        <v>0</v>
      </c>
      <c r="V319" s="190">
        <v>0</v>
      </c>
      <c r="W319" s="189" t="s">
        <v>360</v>
      </c>
      <c r="X319" s="259"/>
      <c r="Y319" s="257"/>
      <c r="Z319" s="257"/>
      <c r="AA319" s="257"/>
      <c r="AB319" s="257"/>
      <c r="AC319" s="257"/>
      <c r="AD319" s="257"/>
      <c r="AE319" s="257"/>
      <c r="AF319" s="257"/>
      <c r="AG319" s="257"/>
      <c r="AH319" s="257"/>
      <c r="AI319" s="257"/>
      <c r="AJ319" s="257"/>
      <c r="AK319" s="257"/>
      <c r="AL319" s="257"/>
      <c r="AM319" s="257"/>
      <c r="AN319" s="257"/>
      <c r="AO319" s="257"/>
      <c r="AP319" s="257"/>
      <c r="AQ319" s="257"/>
      <c r="AR319" s="257"/>
      <c r="AS319" s="257"/>
      <c r="AT319" s="257"/>
      <c r="AU319" s="257"/>
      <c r="AV319" s="257"/>
      <c r="AW319" s="257"/>
      <c r="AX319" s="257"/>
      <c r="AY319" s="257"/>
      <c r="AZ319" s="257"/>
      <c r="BA319" s="257"/>
      <c r="BB319" s="257"/>
      <c r="BC319" s="257"/>
      <c r="BD319" s="257"/>
      <c r="BE319" s="257"/>
      <c r="BF319" s="257"/>
      <c r="BG319" s="257"/>
      <c r="BH319" s="257"/>
      <c r="BI319" s="257"/>
      <c r="BJ319" s="257"/>
      <c r="BK319" s="257"/>
      <c r="BL319" s="257"/>
      <c r="BM319" s="257"/>
      <c r="BN319" s="257"/>
      <c r="BO319" s="257"/>
      <c r="BP319" s="257"/>
      <c r="BQ319" s="257"/>
      <c r="BR319" s="257"/>
      <c r="BS319" s="257"/>
      <c r="BT319" s="257"/>
      <c r="BU319" s="257"/>
      <c r="BV319" s="257"/>
      <c r="BW319" s="257"/>
      <c r="BX319" s="257"/>
      <c r="BY319" s="257"/>
      <c r="BZ319" s="257"/>
      <c r="CA319" s="257"/>
      <c r="CB319" s="257"/>
      <c r="CC319" s="257"/>
      <c r="CD319" s="257"/>
      <c r="CE319" s="257"/>
      <c r="CF319" s="257"/>
      <c r="CG319" s="257"/>
      <c r="CH319" s="257"/>
      <c r="CI319" s="257"/>
      <c r="CJ319" s="257"/>
    </row>
    <row r="320" spans="2:88">
      <c r="B320" s="190">
        <v>316</v>
      </c>
      <c r="C320" s="190">
        <v>75</v>
      </c>
      <c r="D320" s="190"/>
      <c r="E320" s="216">
        <v>44987</v>
      </c>
      <c r="F320" s="228" t="s">
        <v>529</v>
      </c>
      <c r="G320" s="229" t="s">
        <v>9</v>
      </c>
      <c r="H320" s="229" t="s">
        <v>1619</v>
      </c>
      <c r="I320" s="228" t="s">
        <v>1615</v>
      </c>
      <c r="J320" s="188" t="s">
        <v>523</v>
      </c>
      <c r="K320" s="188" t="s">
        <v>1624</v>
      </c>
      <c r="L320" s="15" t="s">
        <v>1384</v>
      </c>
      <c r="M320" s="225" t="s">
        <v>528</v>
      </c>
      <c r="N320" s="208" t="s">
        <v>529</v>
      </c>
      <c r="O320" s="228"/>
      <c r="P320" s="212"/>
      <c r="Q320" s="212" t="s">
        <v>486</v>
      </c>
      <c r="R320" s="212"/>
      <c r="S320" s="212"/>
      <c r="T320" s="190">
        <v>3.5</v>
      </c>
      <c r="U320" s="190">
        <v>0</v>
      </c>
      <c r="V320" s="190">
        <v>0</v>
      </c>
      <c r="W320" s="189" t="s">
        <v>360</v>
      </c>
      <c r="X320" s="259"/>
      <c r="Y320" s="257"/>
      <c r="Z320" s="257"/>
      <c r="AA320" s="257"/>
      <c r="AB320" s="257"/>
      <c r="AC320" s="257"/>
      <c r="AD320" s="257"/>
      <c r="AE320" s="257"/>
      <c r="AF320" s="257"/>
      <c r="AG320" s="257"/>
      <c r="AH320" s="257"/>
      <c r="AI320" s="257"/>
      <c r="AJ320" s="257"/>
      <c r="AK320" s="257"/>
      <c r="AL320" s="257"/>
      <c r="AM320" s="257"/>
      <c r="AN320" s="257"/>
      <c r="AO320" s="257"/>
      <c r="AP320" s="257"/>
      <c r="AQ320" s="257"/>
      <c r="AR320" s="257"/>
      <c r="AS320" s="257"/>
      <c r="AT320" s="257"/>
      <c r="AU320" s="257"/>
      <c r="AV320" s="257"/>
      <c r="AW320" s="257"/>
      <c r="AX320" s="257"/>
      <c r="AY320" s="257"/>
      <c r="AZ320" s="257"/>
      <c r="BA320" s="257"/>
      <c r="BB320" s="257"/>
      <c r="BC320" s="257"/>
      <c r="BD320" s="257"/>
      <c r="BE320" s="257"/>
      <c r="BF320" s="257"/>
      <c r="BG320" s="257"/>
      <c r="BH320" s="257"/>
      <c r="BI320" s="257"/>
      <c r="BJ320" s="257"/>
      <c r="BK320" s="257"/>
      <c r="BL320" s="257"/>
      <c r="BM320" s="257"/>
      <c r="BN320" s="257"/>
      <c r="BO320" s="257"/>
      <c r="BP320" s="257"/>
      <c r="BQ320" s="257"/>
      <c r="BR320" s="257"/>
      <c r="BS320" s="257"/>
      <c r="BT320" s="257"/>
      <c r="BU320" s="257"/>
      <c r="BV320" s="257"/>
      <c r="BW320" s="257"/>
      <c r="BX320" s="257"/>
      <c r="BY320" s="257"/>
      <c r="BZ320" s="257"/>
      <c r="CA320" s="257"/>
      <c r="CB320" s="257"/>
      <c r="CC320" s="257"/>
      <c r="CD320" s="257"/>
      <c r="CE320" s="257"/>
      <c r="CF320" s="257"/>
      <c r="CG320" s="257"/>
      <c r="CH320" s="257"/>
      <c r="CI320" s="257"/>
      <c r="CJ320" s="257"/>
    </row>
    <row r="321" spans="2:88">
      <c r="B321" s="190">
        <v>317</v>
      </c>
      <c r="C321" s="190">
        <v>76</v>
      </c>
      <c r="D321" s="190"/>
      <c r="E321" s="216">
        <v>44987</v>
      </c>
      <c r="F321" s="228" t="s">
        <v>529</v>
      </c>
      <c r="G321" s="229" t="s">
        <v>9</v>
      </c>
      <c r="H321" s="229" t="s">
        <v>1619</v>
      </c>
      <c r="I321" s="228" t="s">
        <v>1615</v>
      </c>
      <c r="J321" s="188" t="s">
        <v>523</v>
      </c>
      <c r="K321" s="188" t="s">
        <v>1624</v>
      </c>
      <c r="L321" s="15" t="s">
        <v>1384</v>
      </c>
      <c r="M321" s="225" t="s">
        <v>528</v>
      </c>
      <c r="N321" s="208" t="s">
        <v>529</v>
      </c>
      <c r="O321" s="228"/>
      <c r="P321" s="212"/>
      <c r="Q321" s="212" t="s">
        <v>486</v>
      </c>
      <c r="R321" s="212"/>
      <c r="S321" s="212"/>
      <c r="T321" s="190">
        <v>8</v>
      </c>
      <c r="U321" s="190">
        <v>0</v>
      </c>
      <c r="V321" s="190">
        <v>0</v>
      </c>
      <c r="W321" s="189" t="s">
        <v>360</v>
      </c>
      <c r="X321" s="259"/>
      <c r="Y321" s="257"/>
      <c r="Z321" s="257"/>
      <c r="AA321" s="257"/>
      <c r="AB321" s="257"/>
      <c r="AC321" s="257"/>
      <c r="AD321" s="257"/>
      <c r="AE321" s="257"/>
      <c r="AF321" s="257"/>
      <c r="AG321" s="257"/>
      <c r="AH321" s="257"/>
      <c r="AI321" s="257"/>
      <c r="AJ321" s="257"/>
      <c r="AK321" s="257"/>
      <c r="AL321" s="257"/>
      <c r="AM321" s="257"/>
      <c r="AN321" s="257"/>
      <c r="AO321" s="257"/>
      <c r="AP321" s="257"/>
      <c r="AQ321" s="257"/>
      <c r="AR321" s="257"/>
      <c r="AS321" s="257"/>
      <c r="AT321" s="257"/>
      <c r="AU321" s="257"/>
      <c r="AV321" s="257"/>
      <c r="AW321" s="257"/>
      <c r="AX321" s="257"/>
      <c r="AY321" s="257"/>
      <c r="AZ321" s="257"/>
      <c r="BA321" s="257"/>
      <c r="BB321" s="257"/>
      <c r="BC321" s="257"/>
      <c r="BD321" s="257"/>
      <c r="BE321" s="257"/>
      <c r="BF321" s="257"/>
      <c r="BG321" s="257"/>
      <c r="BH321" s="257"/>
      <c r="BI321" s="257"/>
      <c r="BJ321" s="257"/>
      <c r="BK321" s="257"/>
      <c r="BL321" s="257"/>
      <c r="BM321" s="257"/>
      <c r="BN321" s="257"/>
      <c r="BO321" s="257"/>
      <c r="BP321" s="257"/>
      <c r="BQ321" s="257"/>
      <c r="BR321" s="257"/>
      <c r="BS321" s="257"/>
      <c r="BT321" s="257"/>
      <c r="BU321" s="257"/>
      <c r="BV321" s="257"/>
      <c r="BW321" s="257"/>
      <c r="BX321" s="257"/>
      <c r="BY321" s="257"/>
      <c r="BZ321" s="257"/>
      <c r="CA321" s="257"/>
      <c r="CB321" s="257"/>
      <c r="CC321" s="257"/>
      <c r="CD321" s="257"/>
      <c r="CE321" s="257"/>
      <c r="CF321" s="257"/>
      <c r="CG321" s="257"/>
      <c r="CH321" s="257"/>
      <c r="CI321" s="257"/>
      <c r="CJ321" s="257"/>
    </row>
    <row r="322" spans="2:88">
      <c r="B322" s="190">
        <v>318</v>
      </c>
      <c r="C322" s="190">
        <v>77</v>
      </c>
      <c r="D322" s="190"/>
      <c r="E322" s="216">
        <v>44987</v>
      </c>
      <c r="F322" s="228" t="s">
        <v>529</v>
      </c>
      <c r="G322" s="229" t="s">
        <v>9</v>
      </c>
      <c r="H322" s="229" t="s">
        <v>1619</v>
      </c>
      <c r="I322" s="228" t="s">
        <v>1615</v>
      </c>
      <c r="J322" s="188" t="s">
        <v>523</v>
      </c>
      <c r="K322" s="188" t="s">
        <v>1624</v>
      </c>
      <c r="L322" s="15" t="s">
        <v>1384</v>
      </c>
      <c r="M322" s="225" t="s">
        <v>528</v>
      </c>
      <c r="N322" s="208" t="s">
        <v>529</v>
      </c>
      <c r="O322" s="228"/>
      <c r="P322" s="212"/>
      <c r="Q322" s="212" t="s">
        <v>486</v>
      </c>
      <c r="R322" s="212"/>
      <c r="S322" s="212"/>
      <c r="T322" s="190">
        <v>10</v>
      </c>
      <c r="U322" s="190">
        <v>0</v>
      </c>
      <c r="V322" s="190">
        <v>0</v>
      </c>
      <c r="W322" s="189" t="s">
        <v>360</v>
      </c>
      <c r="X322" s="259"/>
      <c r="Y322" s="257"/>
      <c r="Z322" s="257"/>
      <c r="AA322" s="257"/>
      <c r="AB322" s="257"/>
      <c r="AC322" s="257"/>
      <c r="AD322" s="257"/>
      <c r="AE322" s="257"/>
      <c r="AF322" s="257"/>
      <c r="AG322" s="257"/>
      <c r="AH322" s="257"/>
      <c r="AI322" s="257"/>
      <c r="AJ322" s="257"/>
      <c r="AK322" s="257"/>
      <c r="AL322" s="257"/>
      <c r="AM322" s="257"/>
      <c r="AN322" s="257"/>
      <c r="AO322" s="257"/>
      <c r="AP322" s="257"/>
      <c r="AQ322" s="257"/>
      <c r="AR322" s="257"/>
      <c r="AS322" s="257"/>
      <c r="AT322" s="257"/>
      <c r="AU322" s="257"/>
      <c r="AV322" s="257"/>
      <c r="AW322" s="257"/>
      <c r="AX322" s="257"/>
      <c r="AY322" s="257"/>
      <c r="AZ322" s="257"/>
      <c r="BA322" s="257"/>
      <c r="BB322" s="257"/>
      <c r="BC322" s="257"/>
      <c r="BD322" s="257"/>
      <c r="BE322" s="257"/>
      <c r="BF322" s="257"/>
      <c r="BG322" s="257"/>
      <c r="BH322" s="257"/>
      <c r="BI322" s="257"/>
      <c r="BJ322" s="257"/>
      <c r="BK322" s="257"/>
      <c r="BL322" s="257"/>
      <c r="BM322" s="257"/>
      <c r="BN322" s="257"/>
      <c r="BO322" s="257"/>
      <c r="BP322" s="257"/>
      <c r="BQ322" s="257"/>
      <c r="BR322" s="257"/>
      <c r="BS322" s="257"/>
      <c r="BT322" s="257"/>
      <c r="BU322" s="257"/>
      <c r="BV322" s="257"/>
      <c r="BW322" s="257"/>
      <c r="BX322" s="257"/>
      <c r="BY322" s="257"/>
      <c r="BZ322" s="257"/>
      <c r="CA322" s="257"/>
      <c r="CB322" s="257"/>
      <c r="CC322" s="257"/>
      <c r="CD322" s="257"/>
      <c r="CE322" s="257"/>
      <c r="CF322" s="257"/>
      <c r="CG322" s="257"/>
      <c r="CH322" s="257"/>
      <c r="CI322" s="257"/>
      <c r="CJ322" s="257"/>
    </row>
    <row r="323" spans="2:88">
      <c r="B323" s="190">
        <v>319</v>
      </c>
      <c r="C323" s="190">
        <v>78</v>
      </c>
      <c r="D323" s="190"/>
      <c r="E323" s="216">
        <v>44987</v>
      </c>
      <c r="F323" s="228" t="s">
        <v>529</v>
      </c>
      <c r="G323" s="229" t="s">
        <v>9</v>
      </c>
      <c r="H323" s="229" t="s">
        <v>1619</v>
      </c>
      <c r="I323" s="228" t="s">
        <v>1615</v>
      </c>
      <c r="J323" s="188" t="s">
        <v>523</v>
      </c>
      <c r="K323" s="188" t="s">
        <v>1624</v>
      </c>
      <c r="L323" s="15" t="s">
        <v>1384</v>
      </c>
      <c r="M323" s="225" t="s">
        <v>528</v>
      </c>
      <c r="N323" s="208" t="s">
        <v>529</v>
      </c>
      <c r="O323" s="228"/>
      <c r="P323" s="212"/>
      <c r="Q323" s="212" t="s">
        <v>486</v>
      </c>
      <c r="R323" s="212"/>
      <c r="S323" s="212"/>
      <c r="T323" s="190">
        <v>12</v>
      </c>
      <c r="U323" s="190">
        <v>0</v>
      </c>
      <c r="V323" s="190">
        <v>0</v>
      </c>
      <c r="W323" s="189" t="s">
        <v>360</v>
      </c>
      <c r="X323" s="259"/>
      <c r="Y323" s="257"/>
      <c r="Z323" s="257"/>
      <c r="AA323" s="257"/>
      <c r="AB323" s="257"/>
      <c r="AC323" s="257"/>
      <c r="AD323" s="257"/>
      <c r="AE323" s="257"/>
      <c r="AF323" s="257"/>
      <c r="AG323" s="257"/>
      <c r="AH323" s="257"/>
      <c r="AI323" s="257"/>
      <c r="AJ323" s="257"/>
      <c r="AK323" s="257"/>
      <c r="AL323" s="257"/>
      <c r="AM323" s="257"/>
      <c r="AN323" s="257"/>
      <c r="AO323" s="257"/>
      <c r="AP323" s="257"/>
      <c r="AQ323" s="257"/>
      <c r="AR323" s="257"/>
      <c r="AS323" s="257"/>
      <c r="AT323" s="257"/>
      <c r="AU323" s="257"/>
      <c r="AV323" s="257"/>
      <c r="AW323" s="257"/>
      <c r="AX323" s="257"/>
      <c r="AY323" s="257"/>
      <c r="AZ323" s="257"/>
      <c r="BA323" s="257"/>
      <c r="BB323" s="257"/>
      <c r="BC323" s="257"/>
      <c r="BD323" s="257"/>
      <c r="BE323" s="257"/>
      <c r="BF323" s="257"/>
      <c r="BG323" s="257"/>
      <c r="BH323" s="257"/>
      <c r="BI323" s="257"/>
      <c r="BJ323" s="257"/>
      <c r="BK323" s="257"/>
      <c r="BL323" s="257"/>
      <c r="BM323" s="257"/>
      <c r="BN323" s="257"/>
      <c r="BO323" s="257"/>
      <c r="BP323" s="257"/>
      <c r="BQ323" s="257"/>
      <c r="BR323" s="257"/>
      <c r="BS323" s="257"/>
      <c r="BT323" s="257"/>
      <c r="BU323" s="257"/>
      <c r="BV323" s="257"/>
      <c r="BW323" s="257"/>
      <c r="BX323" s="257"/>
      <c r="BY323" s="257"/>
      <c r="BZ323" s="257"/>
      <c r="CA323" s="257"/>
      <c r="CB323" s="257"/>
      <c r="CC323" s="257"/>
      <c r="CD323" s="257"/>
      <c r="CE323" s="257"/>
      <c r="CF323" s="257"/>
      <c r="CG323" s="257"/>
      <c r="CH323" s="257"/>
      <c r="CI323" s="257"/>
      <c r="CJ323" s="257"/>
    </row>
    <row r="324" spans="2:88">
      <c r="B324" s="190">
        <v>320</v>
      </c>
      <c r="C324" s="190">
        <v>79</v>
      </c>
      <c r="D324" s="190"/>
      <c r="E324" s="216">
        <v>44987</v>
      </c>
      <c r="F324" s="228" t="s">
        <v>523</v>
      </c>
      <c r="G324" s="229" t="s">
        <v>9</v>
      </c>
      <c r="H324" s="229" t="s">
        <v>1619</v>
      </c>
      <c r="I324" s="228" t="s">
        <v>1625</v>
      </c>
      <c r="J324" s="188" t="s">
        <v>523</v>
      </c>
      <c r="K324" s="188" t="s">
        <v>1629</v>
      </c>
      <c r="L324" s="15" t="s">
        <v>1384</v>
      </c>
      <c r="M324" s="225" t="s">
        <v>528</v>
      </c>
      <c r="N324" s="208" t="s">
        <v>529</v>
      </c>
      <c r="O324" s="228"/>
      <c r="P324" s="212"/>
      <c r="Q324" s="212"/>
      <c r="R324" s="212"/>
      <c r="S324" s="212"/>
      <c r="U324" s="190">
        <v>0</v>
      </c>
      <c r="W324" s="189" t="s">
        <v>360</v>
      </c>
      <c r="X324" s="259"/>
      <c r="Y324" s="257"/>
      <c r="Z324" s="257"/>
      <c r="AA324" s="257"/>
      <c r="AB324" s="257"/>
      <c r="AC324" s="257"/>
      <c r="AD324" s="257"/>
      <c r="AE324" s="257"/>
      <c r="AF324" s="257"/>
      <c r="AG324" s="257"/>
      <c r="AH324" s="257"/>
      <c r="AI324" s="257"/>
      <c r="AJ324" s="257"/>
      <c r="AK324" s="257"/>
      <c r="AL324" s="257"/>
      <c r="AM324" s="257"/>
      <c r="AN324" s="257"/>
      <c r="AO324" s="257"/>
      <c r="AP324" s="257"/>
      <c r="AQ324" s="257"/>
      <c r="AR324" s="257"/>
      <c r="AS324" s="257"/>
      <c r="AT324" s="257"/>
      <c r="AU324" s="257"/>
      <c r="AV324" s="257"/>
      <c r="AW324" s="257"/>
      <c r="AX324" s="257"/>
      <c r="AY324" s="257"/>
      <c r="AZ324" s="257"/>
      <c r="BA324" s="257"/>
      <c r="BB324" s="257"/>
      <c r="BC324" s="257"/>
      <c r="BD324" s="257"/>
      <c r="BE324" s="257"/>
      <c r="BF324" s="257"/>
      <c r="BG324" s="257"/>
      <c r="BH324" s="257"/>
      <c r="BI324" s="257"/>
      <c r="BJ324" s="257"/>
      <c r="BK324" s="257"/>
      <c r="BL324" s="257"/>
      <c r="BM324" s="257"/>
      <c r="BN324" s="257"/>
      <c r="BO324" s="257"/>
      <c r="BP324" s="257"/>
      <c r="BQ324" s="257"/>
      <c r="BR324" s="257"/>
      <c r="BS324" s="257"/>
      <c r="BT324" s="257"/>
      <c r="BU324" s="257"/>
      <c r="BV324" s="257"/>
      <c r="BW324" s="257"/>
      <c r="BX324" s="257"/>
      <c r="BY324" s="257"/>
      <c r="BZ324" s="257"/>
      <c r="CA324" s="257"/>
      <c r="CB324" s="257"/>
      <c r="CC324" s="257"/>
      <c r="CD324" s="257"/>
      <c r="CE324" s="257"/>
      <c r="CF324" s="257"/>
      <c r="CG324" s="257"/>
      <c r="CH324" s="257"/>
      <c r="CI324" s="257"/>
      <c r="CJ324" s="257"/>
    </row>
    <row r="325" spans="2:88">
      <c r="B325" s="190">
        <v>321</v>
      </c>
      <c r="C325" s="190">
        <v>80</v>
      </c>
      <c r="D325" s="190"/>
      <c r="E325" s="216">
        <v>44987</v>
      </c>
      <c r="F325" s="228" t="s">
        <v>674</v>
      </c>
      <c r="G325" s="229" t="s">
        <v>9</v>
      </c>
      <c r="H325" s="229" t="s">
        <v>1635</v>
      </c>
      <c r="I325" s="228" t="s">
        <v>1631</v>
      </c>
      <c r="J325" s="188" t="s">
        <v>674</v>
      </c>
      <c r="K325" s="188" t="s">
        <v>1636</v>
      </c>
      <c r="L325" s="15" t="s">
        <v>1472</v>
      </c>
      <c r="M325" s="214"/>
      <c r="N325" s="188" t="s">
        <v>674</v>
      </c>
      <c r="O325" s="228"/>
      <c r="P325" s="212"/>
      <c r="Q325" s="212" t="s">
        <v>486</v>
      </c>
      <c r="R325" s="212"/>
      <c r="S325" s="212"/>
      <c r="T325" s="190">
        <v>10</v>
      </c>
      <c r="U325" s="190">
        <v>0</v>
      </c>
      <c r="V325" s="190">
        <v>1</v>
      </c>
      <c r="W325" s="189" t="s">
        <v>600</v>
      </c>
      <c r="X325" s="259"/>
      <c r="Y325" s="257"/>
      <c r="Z325" s="257"/>
      <c r="AA325" s="257"/>
      <c r="AB325" s="257"/>
      <c r="AC325" s="257"/>
      <c r="AD325" s="257"/>
      <c r="AE325" s="257"/>
      <c r="AF325" s="257"/>
      <c r="AG325" s="257"/>
      <c r="AH325" s="257"/>
      <c r="AI325" s="257"/>
      <c r="AJ325" s="257"/>
      <c r="AK325" s="257"/>
      <c r="AL325" s="257"/>
      <c r="AM325" s="257"/>
      <c r="AN325" s="257"/>
      <c r="AO325" s="257"/>
      <c r="AP325" s="257"/>
      <c r="AQ325" s="257"/>
      <c r="AR325" s="257"/>
      <c r="AS325" s="257"/>
      <c r="AT325" s="257"/>
      <c r="AU325" s="257"/>
      <c r="AV325" s="257"/>
      <c r="AW325" s="257"/>
      <c r="AX325" s="257"/>
      <c r="AY325" s="257"/>
      <c r="AZ325" s="257"/>
      <c r="BA325" s="257"/>
      <c r="BB325" s="257"/>
      <c r="BC325" s="257"/>
      <c r="BD325" s="257"/>
      <c r="BE325" s="257"/>
      <c r="BF325" s="257"/>
      <c r="BG325" s="257"/>
      <c r="BH325" s="257"/>
      <c r="BI325" s="257"/>
      <c r="BJ325" s="257"/>
      <c r="BK325" s="257"/>
      <c r="BL325" s="257"/>
      <c r="BM325" s="257"/>
      <c r="BN325" s="257"/>
      <c r="BO325" s="257"/>
      <c r="BP325" s="257"/>
      <c r="BQ325" s="257"/>
      <c r="BR325" s="257"/>
      <c r="BS325" s="257"/>
      <c r="BT325" s="257"/>
      <c r="BU325" s="257"/>
      <c r="BV325" s="257"/>
      <c r="BW325" s="257"/>
      <c r="BX325" s="257"/>
      <c r="BY325" s="257"/>
      <c r="BZ325" s="257"/>
      <c r="CA325" s="257"/>
      <c r="CB325" s="257"/>
      <c r="CC325" s="257"/>
      <c r="CD325" s="257"/>
      <c r="CE325" s="257"/>
      <c r="CF325" s="257"/>
      <c r="CG325" s="257"/>
      <c r="CH325" s="257"/>
      <c r="CI325" s="257"/>
      <c r="CJ325" s="257"/>
    </row>
    <row r="326" spans="2:88">
      <c r="B326" s="190">
        <v>322</v>
      </c>
      <c r="C326" s="190">
        <v>81</v>
      </c>
      <c r="D326" s="190"/>
      <c r="E326" s="216">
        <v>44987</v>
      </c>
      <c r="F326" s="228" t="s">
        <v>674</v>
      </c>
      <c r="G326" s="229" t="s">
        <v>9</v>
      </c>
      <c r="H326" s="229" t="s">
        <v>1635</v>
      </c>
      <c r="I326" s="228" t="s">
        <v>1631</v>
      </c>
      <c r="J326" s="188" t="s">
        <v>674</v>
      </c>
      <c r="K326" s="188" t="s">
        <v>1636</v>
      </c>
      <c r="L326" s="15" t="s">
        <v>1472</v>
      </c>
      <c r="M326" s="214"/>
      <c r="N326" s="188" t="s">
        <v>674</v>
      </c>
      <c r="O326" s="228"/>
      <c r="P326" s="212"/>
      <c r="Q326" s="212" t="s">
        <v>486</v>
      </c>
      <c r="R326" s="212"/>
      <c r="S326" s="212"/>
      <c r="T326" s="190">
        <v>16</v>
      </c>
      <c r="U326" s="190">
        <v>0</v>
      </c>
      <c r="V326" s="190">
        <v>1</v>
      </c>
      <c r="W326" s="189" t="s">
        <v>600</v>
      </c>
      <c r="X326" s="259"/>
      <c r="Y326" s="257"/>
      <c r="Z326" s="257"/>
      <c r="AA326" s="257"/>
      <c r="AB326" s="257"/>
      <c r="AC326" s="257"/>
      <c r="AD326" s="257"/>
      <c r="AE326" s="257"/>
      <c r="AF326" s="257"/>
      <c r="AG326" s="257"/>
      <c r="AH326" s="257"/>
      <c r="AI326" s="257"/>
      <c r="AJ326" s="257"/>
      <c r="AK326" s="257"/>
      <c r="AL326" s="257"/>
      <c r="AM326" s="257"/>
      <c r="AN326" s="257"/>
      <c r="AO326" s="257"/>
      <c r="AP326" s="257"/>
      <c r="AQ326" s="257"/>
      <c r="AR326" s="257"/>
      <c r="AS326" s="257"/>
      <c r="AT326" s="257"/>
      <c r="AU326" s="257"/>
      <c r="AV326" s="257"/>
      <c r="AW326" s="257"/>
      <c r="AX326" s="257"/>
      <c r="AY326" s="257"/>
      <c r="AZ326" s="257"/>
      <c r="BA326" s="257"/>
      <c r="BB326" s="257"/>
      <c r="BC326" s="257"/>
      <c r="BD326" s="257"/>
      <c r="BE326" s="257"/>
      <c r="BF326" s="257"/>
      <c r="BG326" s="257"/>
      <c r="BH326" s="257"/>
      <c r="BI326" s="257"/>
      <c r="BJ326" s="257"/>
      <c r="BK326" s="257"/>
      <c r="BL326" s="257"/>
      <c r="BM326" s="257"/>
      <c r="BN326" s="257"/>
      <c r="BO326" s="257"/>
      <c r="BP326" s="257"/>
      <c r="BQ326" s="257"/>
      <c r="BR326" s="257"/>
      <c r="BS326" s="257"/>
      <c r="BT326" s="257"/>
      <c r="BU326" s="257"/>
      <c r="BV326" s="257"/>
      <c r="BW326" s="257"/>
      <c r="BX326" s="257"/>
      <c r="BY326" s="257"/>
      <c r="BZ326" s="257"/>
      <c r="CA326" s="257"/>
      <c r="CB326" s="257"/>
      <c r="CC326" s="257"/>
      <c r="CD326" s="257"/>
      <c r="CE326" s="257"/>
      <c r="CF326" s="257"/>
      <c r="CG326" s="257"/>
      <c r="CH326" s="257"/>
      <c r="CI326" s="257"/>
      <c r="CJ326" s="257"/>
    </row>
    <row r="327" spans="2:88">
      <c r="B327" s="190">
        <v>323</v>
      </c>
      <c r="C327" s="190">
        <v>82</v>
      </c>
      <c r="D327" s="190"/>
      <c r="E327" s="216">
        <v>44987</v>
      </c>
      <c r="F327" s="228" t="s">
        <v>674</v>
      </c>
      <c r="G327" s="229" t="s">
        <v>9</v>
      </c>
      <c r="H327" s="229" t="s">
        <v>1635</v>
      </c>
      <c r="I327" s="228" t="s">
        <v>1631</v>
      </c>
      <c r="J327" s="188" t="s">
        <v>674</v>
      </c>
      <c r="K327" s="188" t="s">
        <v>1639</v>
      </c>
      <c r="L327" s="15" t="s">
        <v>1472</v>
      </c>
      <c r="M327" s="214"/>
      <c r="N327" s="188" t="s">
        <v>674</v>
      </c>
      <c r="O327" s="228"/>
      <c r="P327" s="212"/>
      <c r="Q327" s="212" t="s">
        <v>486</v>
      </c>
      <c r="R327" s="212"/>
      <c r="S327" s="212"/>
      <c r="T327" s="190">
        <v>10</v>
      </c>
      <c r="U327" s="190">
        <v>0</v>
      </c>
      <c r="V327" s="190">
        <v>1</v>
      </c>
      <c r="W327" s="189" t="s">
        <v>360</v>
      </c>
      <c r="X327" s="259"/>
      <c r="Y327" s="257"/>
      <c r="Z327" s="257"/>
      <c r="AA327" s="257"/>
      <c r="AB327" s="257"/>
      <c r="AC327" s="257"/>
      <c r="AD327" s="257"/>
      <c r="AE327" s="257"/>
      <c r="AF327" s="257"/>
      <c r="AG327" s="257"/>
      <c r="AH327" s="257"/>
      <c r="AI327" s="257"/>
      <c r="AJ327" s="257"/>
      <c r="AK327" s="257"/>
      <c r="AL327" s="257"/>
      <c r="AM327" s="257"/>
      <c r="AN327" s="257"/>
      <c r="AO327" s="257"/>
      <c r="AP327" s="257"/>
      <c r="AQ327" s="257"/>
      <c r="AR327" s="257"/>
      <c r="AS327" s="257"/>
      <c r="AT327" s="257"/>
      <c r="AU327" s="257"/>
      <c r="AV327" s="257"/>
      <c r="AW327" s="257"/>
      <c r="AX327" s="257"/>
      <c r="AY327" s="257"/>
      <c r="AZ327" s="257"/>
      <c r="BA327" s="257"/>
      <c r="BB327" s="257"/>
      <c r="BC327" s="257"/>
      <c r="BD327" s="257"/>
      <c r="BE327" s="257"/>
      <c r="BF327" s="257"/>
      <c r="BG327" s="257"/>
      <c r="BH327" s="257"/>
      <c r="BI327" s="257"/>
      <c r="BJ327" s="257"/>
      <c r="BK327" s="257"/>
      <c r="BL327" s="257"/>
      <c r="BM327" s="257"/>
      <c r="BN327" s="257"/>
      <c r="BO327" s="257"/>
      <c r="BP327" s="257"/>
      <c r="BQ327" s="257"/>
      <c r="BR327" s="257"/>
      <c r="BS327" s="257"/>
      <c r="BT327" s="257"/>
      <c r="BU327" s="257"/>
      <c r="BV327" s="257"/>
      <c r="BW327" s="257"/>
      <c r="BX327" s="257"/>
      <c r="BY327" s="257"/>
      <c r="BZ327" s="257"/>
      <c r="CA327" s="257"/>
      <c r="CB327" s="257"/>
      <c r="CC327" s="257"/>
      <c r="CD327" s="257"/>
      <c r="CE327" s="257"/>
      <c r="CF327" s="257"/>
      <c r="CG327" s="257"/>
      <c r="CH327" s="257"/>
      <c r="CI327" s="257"/>
      <c r="CJ327" s="257"/>
    </row>
    <row r="328" spans="2:88">
      <c r="B328" s="190">
        <v>324</v>
      </c>
      <c r="C328" s="190">
        <v>83</v>
      </c>
      <c r="D328" s="190"/>
      <c r="E328" s="216">
        <v>44987</v>
      </c>
      <c r="F328" s="228" t="s">
        <v>674</v>
      </c>
      <c r="G328" s="229" t="s">
        <v>9</v>
      </c>
      <c r="H328" s="229" t="s">
        <v>1635</v>
      </c>
      <c r="I328" s="228" t="s">
        <v>1631</v>
      </c>
      <c r="J328" s="188" t="s">
        <v>674</v>
      </c>
      <c r="K328" s="188" t="s">
        <v>1639</v>
      </c>
      <c r="L328" s="15" t="s">
        <v>1472</v>
      </c>
      <c r="M328" s="214"/>
      <c r="N328" s="188" t="s">
        <v>674</v>
      </c>
      <c r="O328" s="228"/>
      <c r="P328" s="212"/>
      <c r="Q328" s="212" t="s">
        <v>486</v>
      </c>
      <c r="R328" s="212"/>
      <c r="S328" s="212"/>
      <c r="T328" s="190">
        <v>14</v>
      </c>
      <c r="U328" s="190">
        <v>0</v>
      </c>
      <c r="V328" s="190">
        <v>1</v>
      </c>
      <c r="W328" s="189" t="s">
        <v>360</v>
      </c>
      <c r="X328" s="259"/>
      <c r="Y328" s="257"/>
      <c r="Z328" s="257"/>
      <c r="AA328" s="257"/>
      <c r="AB328" s="257"/>
      <c r="AC328" s="257"/>
      <c r="AD328" s="257"/>
      <c r="AE328" s="257"/>
      <c r="AF328" s="257"/>
      <c r="AG328" s="257"/>
      <c r="AH328" s="257"/>
      <c r="AI328" s="257"/>
      <c r="AJ328" s="257"/>
      <c r="AK328" s="257"/>
      <c r="AL328" s="257"/>
      <c r="AM328" s="257"/>
      <c r="AN328" s="257"/>
      <c r="AO328" s="257"/>
      <c r="AP328" s="257"/>
      <c r="AQ328" s="257"/>
      <c r="AR328" s="257"/>
      <c r="AS328" s="257"/>
      <c r="AT328" s="257"/>
      <c r="AU328" s="257"/>
      <c r="AV328" s="257"/>
      <c r="AW328" s="257"/>
      <c r="AX328" s="257"/>
      <c r="AY328" s="257"/>
      <c r="AZ328" s="257"/>
      <c r="BA328" s="257"/>
      <c r="BB328" s="257"/>
      <c r="BC328" s="257"/>
      <c r="BD328" s="257"/>
      <c r="BE328" s="257"/>
      <c r="BF328" s="257"/>
      <c r="BG328" s="257"/>
      <c r="BH328" s="257"/>
      <c r="BI328" s="257"/>
      <c r="BJ328" s="257"/>
      <c r="BK328" s="257"/>
      <c r="BL328" s="257"/>
      <c r="BM328" s="257"/>
      <c r="BN328" s="257"/>
      <c r="BO328" s="257"/>
      <c r="BP328" s="257"/>
      <c r="BQ328" s="257"/>
      <c r="BR328" s="257"/>
      <c r="BS328" s="257"/>
      <c r="BT328" s="257"/>
      <c r="BU328" s="257"/>
      <c r="BV328" s="257"/>
      <c r="BW328" s="257"/>
      <c r="BX328" s="257"/>
      <c r="BY328" s="257"/>
      <c r="BZ328" s="257"/>
      <c r="CA328" s="257"/>
      <c r="CB328" s="257"/>
      <c r="CC328" s="257"/>
      <c r="CD328" s="257"/>
      <c r="CE328" s="257"/>
      <c r="CF328" s="257"/>
      <c r="CG328" s="257"/>
      <c r="CH328" s="257"/>
      <c r="CI328" s="257"/>
      <c r="CJ328" s="257"/>
    </row>
    <row r="329" spans="2:88">
      <c r="B329" s="190">
        <v>325</v>
      </c>
      <c r="C329" s="190">
        <v>84</v>
      </c>
      <c r="D329" s="190"/>
      <c r="E329" s="216">
        <v>44987</v>
      </c>
      <c r="F329" s="228" t="s">
        <v>838</v>
      </c>
      <c r="G329" s="229" t="s">
        <v>9</v>
      </c>
      <c r="H329" s="229" t="s">
        <v>1646</v>
      </c>
      <c r="I329" s="228" t="s">
        <v>1641</v>
      </c>
      <c r="J329" s="188" t="s">
        <v>833</v>
      </c>
      <c r="K329" s="188" t="s">
        <v>1647</v>
      </c>
      <c r="L329" s="15" t="s">
        <v>1472</v>
      </c>
      <c r="M329" s="214" t="s">
        <v>19</v>
      </c>
      <c r="N329" s="188" t="s">
        <v>838</v>
      </c>
      <c r="O329" s="228"/>
      <c r="P329" s="212">
        <v>3.4641666666666668</v>
      </c>
      <c r="Q329" s="212">
        <v>0.69283333333333341</v>
      </c>
      <c r="R329" s="212"/>
      <c r="S329" s="212"/>
      <c r="T329" s="190">
        <v>10</v>
      </c>
      <c r="U329" s="190">
        <v>0</v>
      </c>
      <c r="V329" s="190">
        <v>0</v>
      </c>
      <c r="W329" s="189" t="s">
        <v>360</v>
      </c>
      <c r="X329" s="259"/>
      <c r="Y329" s="257"/>
      <c r="Z329" s="257"/>
      <c r="AA329" s="257"/>
      <c r="AB329" s="257"/>
      <c r="AC329" s="257"/>
      <c r="AD329" s="257"/>
      <c r="AE329" s="257"/>
      <c r="AF329" s="257"/>
      <c r="AG329" s="257"/>
      <c r="AH329" s="257"/>
      <c r="AI329" s="257"/>
      <c r="AJ329" s="257"/>
      <c r="AK329" s="257"/>
      <c r="AL329" s="257"/>
      <c r="AM329" s="257"/>
      <c r="AN329" s="257"/>
      <c r="AO329" s="257"/>
      <c r="AP329" s="257"/>
      <c r="AQ329" s="257"/>
      <c r="AR329" s="257"/>
      <c r="AS329" s="257"/>
      <c r="AT329" s="257"/>
      <c r="AU329" s="257"/>
      <c r="AV329" s="257"/>
      <c r="AW329" s="257"/>
      <c r="AX329" s="257"/>
      <c r="AY329" s="257"/>
      <c r="AZ329" s="257"/>
      <c r="BA329" s="257"/>
      <c r="BB329" s="257"/>
      <c r="BC329" s="257"/>
      <c r="BD329" s="257"/>
      <c r="BE329" s="257"/>
      <c r="BF329" s="257"/>
      <c r="BG329" s="257"/>
      <c r="BH329" s="257"/>
      <c r="BI329" s="257"/>
      <c r="BJ329" s="257"/>
      <c r="BK329" s="257"/>
      <c r="BL329" s="257"/>
      <c r="BM329" s="257"/>
      <c r="BN329" s="257"/>
      <c r="BO329" s="257"/>
      <c r="BP329" s="257"/>
      <c r="BQ329" s="257"/>
      <c r="BR329" s="257"/>
      <c r="BS329" s="257"/>
      <c r="BT329" s="257"/>
      <c r="BU329" s="257"/>
      <c r="BV329" s="257"/>
      <c r="BW329" s="257"/>
      <c r="BX329" s="257"/>
      <c r="BY329" s="257"/>
      <c r="BZ329" s="257"/>
      <c r="CA329" s="257"/>
      <c r="CB329" s="257"/>
      <c r="CC329" s="257"/>
      <c r="CD329" s="257"/>
      <c r="CE329" s="257"/>
      <c r="CF329" s="257"/>
      <c r="CG329" s="257"/>
      <c r="CH329" s="257"/>
      <c r="CI329" s="257"/>
      <c r="CJ329" s="257"/>
    </row>
    <row r="330" spans="2:88">
      <c r="B330" s="190">
        <v>326</v>
      </c>
      <c r="C330" s="190">
        <v>85</v>
      </c>
      <c r="D330" s="190"/>
      <c r="E330" s="216">
        <v>44987</v>
      </c>
      <c r="F330" s="228" t="s">
        <v>838</v>
      </c>
      <c r="G330" s="229" t="s">
        <v>9</v>
      </c>
      <c r="H330" s="229" t="s">
        <v>1646</v>
      </c>
      <c r="I330" s="228" t="s">
        <v>1641</v>
      </c>
      <c r="J330" s="188" t="s">
        <v>833</v>
      </c>
      <c r="K330" s="188" t="s">
        <v>1651</v>
      </c>
      <c r="L330" s="15" t="s">
        <v>1472</v>
      </c>
      <c r="M330" s="195" t="s">
        <v>19</v>
      </c>
      <c r="N330" s="188" t="s">
        <v>838</v>
      </c>
      <c r="O330" s="228"/>
      <c r="P330" s="212">
        <v>3.4350000000000001</v>
      </c>
      <c r="Q330" s="212">
        <v>0.68700000000000006</v>
      </c>
      <c r="R330" s="212"/>
      <c r="S330" s="212"/>
      <c r="T330" s="190">
        <v>10</v>
      </c>
      <c r="U330" s="190">
        <v>0</v>
      </c>
      <c r="V330" s="190">
        <v>0</v>
      </c>
      <c r="W330" s="189" t="s">
        <v>360</v>
      </c>
      <c r="X330" s="259"/>
      <c r="Y330" s="257"/>
      <c r="Z330" s="257"/>
      <c r="AA330" s="257"/>
      <c r="AB330" s="257"/>
      <c r="AC330" s="257"/>
      <c r="AD330" s="257"/>
      <c r="AE330" s="257"/>
      <c r="AF330" s="257"/>
      <c r="AG330" s="257"/>
      <c r="AH330" s="257"/>
      <c r="AI330" s="257"/>
      <c r="AJ330" s="257"/>
      <c r="AK330" s="257"/>
      <c r="AL330" s="257"/>
      <c r="AM330" s="257"/>
      <c r="AN330" s="257"/>
      <c r="AO330" s="257"/>
      <c r="AP330" s="257"/>
      <c r="AQ330" s="257"/>
      <c r="AR330" s="257"/>
      <c r="AS330" s="257"/>
      <c r="AT330" s="257"/>
      <c r="AU330" s="257"/>
      <c r="AV330" s="257"/>
      <c r="AW330" s="257"/>
      <c r="AX330" s="257"/>
      <c r="AY330" s="257"/>
      <c r="AZ330" s="257"/>
      <c r="BA330" s="257"/>
      <c r="BB330" s="257"/>
      <c r="BC330" s="257"/>
      <c r="BD330" s="257"/>
      <c r="BE330" s="257"/>
      <c r="BF330" s="257"/>
      <c r="BG330" s="257"/>
      <c r="BH330" s="257"/>
      <c r="BI330" s="257"/>
      <c r="BJ330" s="257"/>
      <c r="BK330" s="257"/>
      <c r="BL330" s="257"/>
      <c r="BM330" s="257"/>
      <c r="BN330" s="257"/>
      <c r="BO330" s="257"/>
      <c r="BP330" s="257"/>
      <c r="BQ330" s="257"/>
      <c r="BR330" s="257"/>
      <c r="BS330" s="257"/>
      <c r="BT330" s="257"/>
      <c r="BU330" s="257"/>
      <c r="BV330" s="257"/>
      <c r="BW330" s="257"/>
      <c r="BX330" s="257"/>
      <c r="BY330" s="257"/>
      <c r="BZ330" s="257"/>
      <c r="CA330" s="257"/>
      <c r="CB330" s="257"/>
      <c r="CC330" s="257"/>
      <c r="CD330" s="257"/>
      <c r="CE330" s="257"/>
      <c r="CF330" s="257"/>
      <c r="CG330" s="257"/>
      <c r="CH330" s="257"/>
      <c r="CI330" s="257"/>
      <c r="CJ330" s="257"/>
    </row>
    <row r="331" spans="2:88">
      <c r="B331" s="190">
        <v>327</v>
      </c>
      <c r="C331" s="190">
        <v>86</v>
      </c>
      <c r="D331" s="190"/>
      <c r="E331" s="216">
        <v>44987</v>
      </c>
      <c r="F331" s="228" t="s">
        <v>838</v>
      </c>
      <c r="G331" s="229" t="s">
        <v>9</v>
      </c>
      <c r="H331" s="229" t="s">
        <v>1646</v>
      </c>
      <c r="I331" s="228" t="s">
        <v>1641</v>
      </c>
      <c r="J331" s="188" t="s">
        <v>833</v>
      </c>
      <c r="K331" s="188" t="s">
        <v>1654</v>
      </c>
      <c r="L331" s="15" t="s">
        <v>1472</v>
      </c>
      <c r="M331" s="195" t="s">
        <v>19</v>
      </c>
      <c r="N331" s="188" t="s">
        <v>838</v>
      </c>
      <c r="O331" s="228"/>
      <c r="P331" s="212">
        <v>3.42</v>
      </c>
      <c r="Q331" s="212">
        <v>0.68399999999999994</v>
      </c>
      <c r="R331" s="212"/>
      <c r="S331" s="212"/>
      <c r="T331" s="190">
        <v>10</v>
      </c>
      <c r="U331" s="190">
        <v>0</v>
      </c>
      <c r="V331" s="190">
        <v>0</v>
      </c>
      <c r="W331" s="189" t="s">
        <v>360</v>
      </c>
      <c r="X331" s="259"/>
      <c r="Y331" s="257"/>
      <c r="Z331" s="257"/>
      <c r="AA331" s="257"/>
      <c r="AB331" s="257"/>
      <c r="AC331" s="257"/>
      <c r="AD331" s="257"/>
      <c r="AE331" s="257"/>
      <c r="AF331" s="257"/>
      <c r="AG331" s="257"/>
      <c r="AH331" s="257"/>
      <c r="AI331" s="257"/>
      <c r="AJ331" s="257"/>
      <c r="AK331" s="257"/>
      <c r="AL331" s="257"/>
      <c r="AM331" s="257"/>
      <c r="AN331" s="257"/>
      <c r="AO331" s="257"/>
      <c r="AP331" s="257"/>
      <c r="AQ331" s="257"/>
      <c r="AR331" s="257"/>
      <c r="AS331" s="257"/>
      <c r="AT331" s="257"/>
      <c r="AU331" s="257"/>
      <c r="AV331" s="257"/>
      <c r="AW331" s="257"/>
      <c r="AX331" s="257"/>
      <c r="AY331" s="257"/>
      <c r="AZ331" s="257"/>
      <c r="BA331" s="257"/>
      <c r="BB331" s="257"/>
      <c r="BC331" s="257"/>
      <c r="BD331" s="257"/>
      <c r="BE331" s="257"/>
      <c r="BF331" s="257"/>
      <c r="BG331" s="257"/>
      <c r="BH331" s="257"/>
      <c r="BI331" s="257"/>
      <c r="BJ331" s="257"/>
      <c r="BK331" s="257"/>
      <c r="BL331" s="257"/>
      <c r="BM331" s="257"/>
      <c r="BN331" s="257"/>
      <c r="BO331" s="257"/>
      <c r="BP331" s="257"/>
      <c r="BQ331" s="257"/>
      <c r="BR331" s="257"/>
      <c r="BS331" s="257"/>
      <c r="BT331" s="257"/>
      <c r="BU331" s="257"/>
      <c r="BV331" s="257"/>
      <c r="BW331" s="257"/>
      <c r="BX331" s="257"/>
      <c r="BY331" s="257"/>
      <c r="BZ331" s="257"/>
      <c r="CA331" s="257"/>
      <c r="CB331" s="257"/>
      <c r="CC331" s="257"/>
      <c r="CD331" s="257"/>
      <c r="CE331" s="257"/>
      <c r="CF331" s="257"/>
      <c r="CG331" s="257"/>
      <c r="CH331" s="257"/>
      <c r="CI331" s="257"/>
      <c r="CJ331" s="257"/>
    </row>
    <row r="332" spans="2:88">
      <c r="B332" s="190">
        <v>328</v>
      </c>
      <c r="C332" s="190">
        <v>87</v>
      </c>
      <c r="D332" s="190"/>
      <c r="E332" s="216">
        <v>44987</v>
      </c>
      <c r="F332" s="228" t="s">
        <v>838</v>
      </c>
      <c r="G332" s="229" t="s">
        <v>9</v>
      </c>
      <c r="H332" s="229" t="s">
        <v>1646</v>
      </c>
      <c r="I332" s="228" t="s">
        <v>1641</v>
      </c>
      <c r="J332" s="188" t="s">
        <v>833</v>
      </c>
      <c r="K332" s="188" t="s">
        <v>1656</v>
      </c>
      <c r="L332" s="15" t="s">
        <v>1472</v>
      </c>
      <c r="M332" s="195" t="s">
        <v>19</v>
      </c>
      <c r="N332" s="188" t="s">
        <v>838</v>
      </c>
      <c r="O332" s="228"/>
      <c r="P332" s="212">
        <v>6.54</v>
      </c>
      <c r="Q332" s="212">
        <v>0.65400000000000003</v>
      </c>
      <c r="R332" s="212"/>
      <c r="S332" s="212"/>
      <c r="T332" s="190">
        <v>10</v>
      </c>
      <c r="U332" s="190">
        <v>0</v>
      </c>
      <c r="V332" s="190">
        <v>0</v>
      </c>
      <c r="W332" s="189" t="s">
        <v>600</v>
      </c>
      <c r="X332" s="259"/>
      <c r="Y332" s="257"/>
      <c r="Z332" s="257"/>
      <c r="AA332" s="257"/>
      <c r="AB332" s="257"/>
      <c r="AC332" s="257"/>
      <c r="AD332" s="257"/>
      <c r="AE332" s="257"/>
      <c r="AF332" s="257"/>
      <c r="AG332" s="257"/>
      <c r="AH332" s="257"/>
      <c r="AI332" s="257"/>
      <c r="AJ332" s="257"/>
      <c r="AK332" s="257"/>
      <c r="AL332" s="257"/>
      <c r="AM332" s="257"/>
      <c r="AN332" s="257"/>
      <c r="AO332" s="257"/>
      <c r="AP332" s="257"/>
      <c r="AQ332" s="257"/>
      <c r="AR332" s="257"/>
      <c r="AS332" s="257"/>
      <c r="AT332" s="257"/>
      <c r="AU332" s="257"/>
      <c r="AV332" s="257"/>
      <c r="AW332" s="257"/>
      <c r="AX332" s="257"/>
      <c r="AY332" s="257"/>
      <c r="AZ332" s="257"/>
      <c r="BA332" s="257"/>
      <c r="BB332" s="257"/>
      <c r="BC332" s="257"/>
      <c r="BD332" s="257"/>
      <c r="BE332" s="257"/>
      <c r="BF332" s="257"/>
      <c r="BG332" s="257"/>
      <c r="BH332" s="257"/>
      <c r="BI332" s="257"/>
      <c r="BJ332" s="257"/>
      <c r="BK332" s="257"/>
      <c r="BL332" s="257"/>
      <c r="BM332" s="257"/>
      <c r="BN332" s="257"/>
      <c r="BO332" s="257"/>
      <c r="BP332" s="257"/>
      <c r="BQ332" s="257"/>
      <c r="BR332" s="257"/>
      <c r="BS332" s="257"/>
      <c r="BT332" s="257"/>
      <c r="BU332" s="257"/>
      <c r="BV332" s="257"/>
      <c r="BW332" s="257"/>
      <c r="BX332" s="257"/>
      <c r="BY332" s="257"/>
      <c r="BZ332" s="257"/>
      <c r="CA332" s="257"/>
      <c r="CB332" s="257"/>
      <c r="CC332" s="257"/>
      <c r="CD332" s="257"/>
      <c r="CE332" s="257"/>
      <c r="CF332" s="257"/>
      <c r="CG332" s="257"/>
      <c r="CH332" s="257"/>
      <c r="CI332" s="257"/>
      <c r="CJ332" s="257"/>
    </row>
    <row r="333" spans="2:88">
      <c r="B333" s="190">
        <v>329</v>
      </c>
      <c r="C333" s="190">
        <v>88</v>
      </c>
      <c r="D333" s="190"/>
      <c r="E333" s="216">
        <v>44987</v>
      </c>
      <c r="F333" s="228" t="s">
        <v>1163</v>
      </c>
      <c r="G333" s="229" t="s">
        <v>9</v>
      </c>
      <c r="H333" s="229" t="s">
        <v>1664</v>
      </c>
      <c r="I333" s="228" t="s">
        <v>1659</v>
      </c>
      <c r="J333" s="188" t="s">
        <v>133</v>
      </c>
      <c r="K333" s="188" t="s">
        <v>1665</v>
      </c>
      <c r="L333" s="15" t="s">
        <v>1472</v>
      </c>
      <c r="M333" s="195" t="s">
        <v>19</v>
      </c>
      <c r="N333" s="188" t="s">
        <v>1163</v>
      </c>
      <c r="O333" s="228"/>
      <c r="P333" s="212">
        <v>9.5</v>
      </c>
      <c r="Q333" s="212">
        <v>0.79166666666666663</v>
      </c>
      <c r="R333" s="212"/>
      <c r="S333" s="212"/>
      <c r="T333" s="190">
        <v>12</v>
      </c>
      <c r="U333" s="190">
        <v>1</v>
      </c>
      <c r="V333" s="190">
        <v>0</v>
      </c>
      <c r="W333" s="189" t="s">
        <v>360</v>
      </c>
      <c r="X333" s="259"/>
      <c r="Y333" s="257"/>
      <c r="Z333" s="257"/>
      <c r="AA333" s="257"/>
      <c r="AB333" s="257"/>
      <c r="AC333" s="257"/>
      <c r="AD333" s="257"/>
      <c r="AE333" s="257"/>
      <c r="AF333" s="257"/>
      <c r="AG333" s="257"/>
      <c r="AH333" s="257"/>
      <c r="AI333" s="257"/>
      <c r="AJ333" s="257"/>
      <c r="AK333" s="257"/>
      <c r="AL333" s="257"/>
      <c r="AM333" s="257"/>
      <c r="AN333" s="257"/>
      <c r="AO333" s="257"/>
      <c r="AP333" s="257"/>
      <c r="AQ333" s="257"/>
      <c r="AR333" s="257"/>
      <c r="AS333" s="257"/>
      <c r="AT333" s="257"/>
      <c r="AU333" s="257"/>
      <c r="AV333" s="257"/>
      <c r="AW333" s="257"/>
      <c r="AX333" s="257"/>
      <c r="AY333" s="257"/>
      <c r="AZ333" s="257"/>
      <c r="BA333" s="257"/>
      <c r="BB333" s="257"/>
      <c r="BC333" s="257"/>
      <c r="BD333" s="257"/>
      <c r="BE333" s="257"/>
      <c r="BF333" s="257"/>
      <c r="BG333" s="257"/>
      <c r="BH333" s="257"/>
      <c r="BI333" s="257"/>
      <c r="BJ333" s="257"/>
      <c r="BK333" s="257"/>
      <c r="BL333" s="257"/>
      <c r="BM333" s="257"/>
      <c r="BN333" s="257"/>
      <c r="BO333" s="257"/>
      <c r="BP333" s="257"/>
      <c r="BQ333" s="257"/>
      <c r="BR333" s="257"/>
      <c r="BS333" s="257"/>
      <c r="BT333" s="257"/>
      <c r="BU333" s="257"/>
      <c r="BV333" s="257"/>
      <c r="BW333" s="257"/>
      <c r="BX333" s="257"/>
      <c r="BY333" s="257"/>
      <c r="BZ333" s="257"/>
      <c r="CA333" s="257"/>
      <c r="CB333" s="257"/>
      <c r="CC333" s="257"/>
      <c r="CD333" s="257"/>
      <c r="CE333" s="257"/>
      <c r="CF333" s="257"/>
      <c r="CG333" s="257"/>
      <c r="CH333" s="257"/>
      <c r="CI333" s="257"/>
      <c r="CJ333" s="257"/>
    </row>
    <row r="334" spans="2:88">
      <c r="B334" s="190">
        <v>330</v>
      </c>
      <c r="C334" s="190">
        <v>89</v>
      </c>
      <c r="D334" s="190"/>
      <c r="E334" s="216">
        <v>45007</v>
      </c>
      <c r="F334" s="228" t="s">
        <v>599</v>
      </c>
      <c r="G334" s="229" t="s">
        <v>9</v>
      </c>
      <c r="H334" s="229" t="s">
        <v>1673</v>
      </c>
      <c r="I334" s="228" t="s">
        <v>1667</v>
      </c>
      <c r="J334" s="208" t="s">
        <v>594</v>
      </c>
      <c r="K334" s="188" t="s">
        <v>1674</v>
      </c>
      <c r="L334" s="15" t="s">
        <v>1472</v>
      </c>
      <c r="M334" s="195" t="s">
        <v>19</v>
      </c>
      <c r="N334" s="188" t="s">
        <v>599</v>
      </c>
      <c r="O334" s="228"/>
      <c r="P334" s="212"/>
      <c r="Q334" s="212" t="s">
        <v>486</v>
      </c>
      <c r="R334" s="212"/>
      <c r="S334" s="212"/>
      <c r="T334" s="190">
        <v>12</v>
      </c>
      <c r="U334" s="190">
        <v>1</v>
      </c>
      <c r="V334" s="190">
        <v>1</v>
      </c>
      <c r="W334" s="189" t="s">
        <v>600</v>
      </c>
      <c r="X334" s="259"/>
      <c r="Y334" s="257"/>
      <c r="Z334" s="257"/>
      <c r="AA334" s="257"/>
      <c r="AB334" s="257"/>
      <c r="AC334" s="257"/>
      <c r="AD334" s="257"/>
      <c r="AE334" s="257"/>
      <c r="AF334" s="257"/>
      <c r="AG334" s="257"/>
      <c r="AH334" s="257"/>
      <c r="AI334" s="257"/>
      <c r="AJ334" s="257"/>
      <c r="AK334" s="257"/>
      <c r="AL334" s="257"/>
      <c r="AM334" s="257"/>
      <c r="AN334" s="257"/>
      <c r="AO334" s="257"/>
      <c r="AP334" s="257"/>
      <c r="AQ334" s="257"/>
      <c r="AR334" s="257"/>
      <c r="AS334" s="257"/>
      <c r="AT334" s="257"/>
      <c r="AU334" s="257"/>
      <c r="AV334" s="257"/>
      <c r="AW334" s="257"/>
      <c r="AX334" s="257"/>
      <c r="AY334" s="257"/>
      <c r="AZ334" s="257"/>
      <c r="BA334" s="257"/>
      <c r="BB334" s="257"/>
      <c r="BC334" s="257"/>
      <c r="BD334" s="257"/>
      <c r="BE334" s="257"/>
      <c r="BF334" s="257"/>
      <c r="BG334" s="257"/>
      <c r="BH334" s="257"/>
      <c r="BI334" s="257"/>
      <c r="BJ334" s="257"/>
      <c r="BK334" s="257"/>
      <c r="BL334" s="257"/>
      <c r="BM334" s="257"/>
      <c r="BN334" s="257"/>
      <c r="BO334" s="257"/>
      <c r="BP334" s="257"/>
      <c r="BQ334" s="257"/>
      <c r="BR334" s="257"/>
      <c r="BS334" s="257"/>
      <c r="BT334" s="257"/>
      <c r="BU334" s="257"/>
      <c r="BV334" s="257"/>
      <c r="BW334" s="257"/>
      <c r="BX334" s="257"/>
      <c r="BY334" s="257"/>
      <c r="BZ334" s="257"/>
      <c r="CA334" s="257"/>
      <c r="CB334" s="257"/>
      <c r="CC334" s="257"/>
      <c r="CD334" s="257"/>
      <c r="CE334" s="257"/>
      <c r="CF334" s="257"/>
      <c r="CG334" s="257"/>
      <c r="CH334" s="257"/>
      <c r="CI334" s="257"/>
      <c r="CJ334" s="257"/>
    </row>
    <row r="335" spans="2:88">
      <c r="B335" s="190">
        <v>331</v>
      </c>
      <c r="C335" s="190">
        <v>90</v>
      </c>
      <c r="D335" s="190"/>
      <c r="E335" s="216">
        <v>45007</v>
      </c>
      <c r="F335" s="228" t="s">
        <v>731</v>
      </c>
      <c r="G335" s="229" t="s">
        <v>9</v>
      </c>
      <c r="H335" s="229" t="s">
        <v>1383</v>
      </c>
      <c r="I335" s="228" t="s">
        <v>1678</v>
      </c>
      <c r="J335" s="208" t="s">
        <v>726</v>
      </c>
      <c r="K335" s="188" t="s">
        <v>1686</v>
      </c>
      <c r="L335" s="15" t="s">
        <v>1384</v>
      </c>
      <c r="M335" s="214"/>
      <c r="N335" s="188" t="s">
        <v>731</v>
      </c>
      <c r="O335" s="228"/>
      <c r="P335" s="212">
        <v>13.461666666666666</v>
      </c>
      <c r="Q335" s="212">
        <v>1.6827083333333333</v>
      </c>
      <c r="R335" s="212"/>
      <c r="S335" s="212"/>
      <c r="T335" s="190">
        <v>8</v>
      </c>
      <c r="U335" s="190">
        <v>0</v>
      </c>
      <c r="V335" s="190">
        <v>0</v>
      </c>
      <c r="W335" s="189" t="s">
        <v>600</v>
      </c>
      <c r="X335" s="259"/>
      <c r="Y335" s="257"/>
      <c r="Z335" s="257"/>
      <c r="AA335" s="257"/>
      <c r="AB335" s="257"/>
      <c r="AC335" s="257"/>
      <c r="AD335" s="257"/>
      <c r="AE335" s="257"/>
      <c r="AF335" s="257"/>
      <c r="AG335" s="257"/>
      <c r="AH335" s="257"/>
      <c r="AI335" s="257"/>
      <c r="AJ335" s="257"/>
      <c r="AK335" s="257"/>
      <c r="AL335" s="257"/>
      <c r="AM335" s="257"/>
      <c r="AN335" s="257"/>
      <c r="AO335" s="257"/>
      <c r="AP335" s="257"/>
      <c r="AQ335" s="257"/>
      <c r="AR335" s="257"/>
      <c r="AS335" s="257"/>
      <c r="AT335" s="257"/>
      <c r="AU335" s="257"/>
      <c r="AV335" s="257"/>
      <c r="AW335" s="257"/>
      <c r="AX335" s="257"/>
      <c r="AY335" s="257"/>
      <c r="AZ335" s="257"/>
      <c r="BA335" s="257"/>
      <c r="BB335" s="257"/>
      <c r="BC335" s="257"/>
      <c r="BD335" s="257"/>
      <c r="BE335" s="257"/>
      <c r="BF335" s="257"/>
      <c r="BG335" s="257"/>
      <c r="BH335" s="257"/>
      <c r="BI335" s="257"/>
      <c r="BJ335" s="257"/>
      <c r="BK335" s="257"/>
      <c r="BL335" s="257"/>
      <c r="BM335" s="257"/>
      <c r="BN335" s="257"/>
      <c r="BO335" s="257"/>
      <c r="BP335" s="257"/>
      <c r="BQ335" s="257"/>
      <c r="BR335" s="257"/>
      <c r="BS335" s="257"/>
      <c r="BT335" s="257"/>
      <c r="BU335" s="257"/>
      <c r="BV335" s="257"/>
      <c r="BW335" s="257"/>
      <c r="BX335" s="257"/>
      <c r="BY335" s="257"/>
      <c r="BZ335" s="257"/>
      <c r="CA335" s="257"/>
      <c r="CB335" s="257"/>
      <c r="CC335" s="257"/>
      <c r="CD335" s="257"/>
      <c r="CE335" s="257"/>
      <c r="CF335" s="257"/>
      <c r="CG335" s="257"/>
      <c r="CH335" s="257"/>
      <c r="CI335" s="257"/>
      <c r="CJ335" s="257"/>
    </row>
    <row r="336" spans="2:88">
      <c r="B336" s="190">
        <v>332</v>
      </c>
      <c r="C336" s="190">
        <v>91</v>
      </c>
      <c r="D336" s="190"/>
      <c r="E336" s="216">
        <v>45025</v>
      </c>
      <c r="F336" s="228" t="s">
        <v>731</v>
      </c>
      <c r="G336" s="229" t="s">
        <v>9</v>
      </c>
      <c r="H336" s="229" t="s">
        <v>1383</v>
      </c>
      <c r="I336" s="228" t="s">
        <v>1678</v>
      </c>
      <c r="J336" s="208" t="s">
        <v>726</v>
      </c>
      <c r="K336" s="188" t="s">
        <v>1688</v>
      </c>
      <c r="L336" s="15" t="s">
        <v>1384</v>
      </c>
      <c r="M336" s="214"/>
      <c r="N336" s="188" t="s">
        <v>731</v>
      </c>
      <c r="O336" s="228"/>
      <c r="P336" s="212">
        <v>5.6291666666666664</v>
      </c>
      <c r="Q336" s="212">
        <v>0.7036458333333333</v>
      </c>
      <c r="R336" s="212"/>
      <c r="S336" s="212"/>
      <c r="T336" s="190">
        <v>8</v>
      </c>
      <c r="U336" s="190">
        <v>0</v>
      </c>
      <c r="V336" s="190">
        <v>0</v>
      </c>
      <c r="W336" s="189" t="s">
        <v>600</v>
      </c>
      <c r="X336" s="259"/>
      <c r="Y336" s="257"/>
      <c r="Z336" s="257"/>
      <c r="AA336" s="257"/>
      <c r="AB336" s="257"/>
      <c r="AC336" s="257"/>
      <c r="AD336" s="257"/>
      <c r="AE336" s="257"/>
      <c r="AF336" s="257"/>
      <c r="AG336" s="257"/>
      <c r="AH336" s="257"/>
      <c r="AI336" s="257"/>
      <c r="AJ336" s="257"/>
      <c r="AK336" s="257"/>
      <c r="AL336" s="257"/>
      <c r="AM336" s="257"/>
      <c r="AN336" s="257"/>
      <c r="AO336" s="257"/>
      <c r="AP336" s="257"/>
      <c r="AQ336" s="257"/>
      <c r="AR336" s="257"/>
      <c r="AS336" s="257"/>
      <c r="AT336" s="257"/>
      <c r="AU336" s="257"/>
      <c r="AV336" s="257"/>
      <c r="AW336" s="257"/>
      <c r="AX336" s="257"/>
      <c r="AY336" s="257"/>
      <c r="AZ336" s="257"/>
      <c r="BA336" s="257"/>
      <c r="BB336" s="257"/>
      <c r="BC336" s="257"/>
      <c r="BD336" s="257"/>
      <c r="BE336" s="257"/>
      <c r="BF336" s="257"/>
      <c r="BG336" s="257"/>
      <c r="BH336" s="257"/>
      <c r="BI336" s="257"/>
      <c r="BJ336" s="257"/>
      <c r="BK336" s="257"/>
      <c r="BL336" s="257"/>
      <c r="BM336" s="257"/>
      <c r="BN336" s="257"/>
      <c r="BO336" s="257"/>
      <c r="BP336" s="257"/>
      <c r="BQ336" s="257"/>
      <c r="BR336" s="257"/>
      <c r="BS336" s="257"/>
      <c r="BT336" s="257"/>
      <c r="BU336" s="257"/>
      <c r="BV336" s="257"/>
      <c r="BW336" s="257"/>
      <c r="BX336" s="257"/>
      <c r="BY336" s="257"/>
      <c r="BZ336" s="257"/>
      <c r="CA336" s="257"/>
      <c r="CB336" s="257"/>
      <c r="CC336" s="257"/>
      <c r="CD336" s="257"/>
      <c r="CE336" s="257"/>
      <c r="CF336" s="257"/>
      <c r="CG336" s="257"/>
      <c r="CH336" s="257"/>
      <c r="CI336" s="257"/>
      <c r="CJ336" s="257"/>
    </row>
    <row r="337" spans="2:88">
      <c r="B337" s="190">
        <v>333</v>
      </c>
      <c r="C337" s="190">
        <v>92</v>
      </c>
      <c r="D337" s="190"/>
      <c r="E337" s="216">
        <v>45025</v>
      </c>
      <c r="F337" s="228" t="s">
        <v>731</v>
      </c>
      <c r="G337" s="229" t="s">
        <v>9</v>
      </c>
      <c r="H337" s="229" t="s">
        <v>1383</v>
      </c>
      <c r="I337" s="228" t="s">
        <v>1678</v>
      </c>
      <c r="J337" s="208" t="s">
        <v>726</v>
      </c>
      <c r="K337" s="188" t="s">
        <v>1690</v>
      </c>
      <c r="L337" s="15" t="s">
        <v>1384</v>
      </c>
      <c r="M337" s="214"/>
      <c r="N337" s="188" t="s">
        <v>731</v>
      </c>
      <c r="O337" s="228"/>
      <c r="P337" s="212">
        <v>6.5625</v>
      </c>
      <c r="Q337" s="212">
        <v>0.546875</v>
      </c>
      <c r="R337" s="212"/>
      <c r="S337" s="212"/>
      <c r="T337" s="190">
        <v>12</v>
      </c>
      <c r="U337" s="190">
        <v>0</v>
      </c>
      <c r="V337" s="190">
        <v>0</v>
      </c>
      <c r="W337" s="189" t="s">
        <v>600</v>
      </c>
      <c r="X337" s="259"/>
      <c r="Y337" s="257"/>
      <c r="Z337" s="257"/>
      <c r="AA337" s="257"/>
      <c r="AB337" s="257"/>
      <c r="AC337" s="257"/>
      <c r="AD337" s="257"/>
      <c r="AE337" s="257"/>
      <c r="AF337" s="257"/>
      <c r="AG337" s="257"/>
      <c r="AH337" s="257"/>
      <c r="AI337" s="257"/>
      <c r="AJ337" s="257"/>
      <c r="AK337" s="257"/>
      <c r="AL337" s="257"/>
      <c r="AM337" s="257"/>
      <c r="AN337" s="257"/>
      <c r="AO337" s="257"/>
      <c r="AP337" s="257"/>
      <c r="AQ337" s="257"/>
      <c r="AR337" s="257"/>
      <c r="AS337" s="257"/>
      <c r="AT337" s="257"/>
      <c r="AU337" s="257"/>
      <c r="AV337" s="257"/>
      <c r="AW337" s="257"/>
      <c r="AX337" s="257"/>
      <c r="AY337" s="257"/>
      <c r="AZ337" s="257"/>
      <c r="BA337" s="257"/>
      <c r="BB337" s="257"/>
      <c r="BC337" s="257"/>
      <c r="BD337" s="257"/>
      <c r="BE337" s="257"/>
      <c r="BF337" s="257"/>
      <c r="BG337" s="257"/>
      <c r="BH337" s="257"/>
      <c r="BI337" s="257"/>
      <c r="BJ337" s="257"/>
      <c r="BK337" s="257"/>
      <c r="BL337" s="257"/>
      <c r="BM337" s="257"/>
      <c r="BN337" s="257"/>
      <c r="BO337" s="257"/>
      <c r="BP337" s="257"/>
      <c r="BQ337" s="257"/>
      <c r="BR337" s="257"/>
      <c r="BS337" s="257"/>
      <c r="BT337" s="257"/>
      <c r="BU337" s="257"/>
      <c r="BV337" s="257"/>
      <c r="BW337" s="257"/>
      <c r="BX337" s="257"/>
      <c r="BY337" s="257"/>
      <c r="BZ337" s="257"/>
      <c r="CA337" s="257"/>
      <c r="CB337" s="257"/>
      <c r="CC337" s="257"/>
      <c r="CD337" s="257"/>
      <c r="CE337" s="257"/>
      <c r="CF337" s="257"/>
      <c r="CG337" s="257"/>
      <c r="CH337" s="257"/>
      <c r="CI337" s="257"/>
      <c r="CJ337" s="257"/>
    </row>
    <row r="338" spans="2:88">
      <c r="B338" s="190">
        <v>334</v>
      </c>
      <c r="C338" s="190">
        <v>93</v>
      </c>
      <c r="D338" s="190"/>
      <c r="E338" s="216">
        <v>45025</v>
      </c>
      <c r="F338" s="228" t="s">
        <v>731</v>
      </c>
      <c r="G338" s="229" t="s">
        <v>9</v>
      </c>
      <c r="H338" s="229" t="s">
        <v>1383</v>
      </c>
      <c r="I338" s="228" t="s">
        <v>1678</v>
      </c>
      <c r="J338" s="208" t="s">
        <v>726</v>
      </c>
      <c r="K338" s="188" t="s">
        <v>1692</v>
      </c>
      <c r="L338" s="15" t="s">
        <v>1384</v>
      </c>
      <c r="M338" s="214"/>
      <c r="N338" s="188" t="s">
        <v>731</v>
      </c>
      <c r="O338" s="228"/>
      <c r="P338" s="212">
        <v>14.358333333333334</v>
      </c>
      <c r="Q338" s="212">
        <v>1.4358333333333335</v>
      </c>
      <c r="R338" s="212"/>
      <c r="S338" s="212"/>
      <c r="T338" s="190">
        <v>10</v>
      </c>
      <c r="U338" s="190">
        <v>0</v>
      </c>
      <c r="V338" s="190">
        <v>0</v>
      </c>
      <c r="W338" s="189" t="s">
        <v>600</v>
      </c>
      <c r="X338" s="259"/>
      <c r="Y338" s="257"/>
      <c r="Z338" s="257"/>
      <c r="AA338" s="257"/>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7"/>
      <c r="BI338" s="257"/>
      <c r="BJ338" s="257"/>
      <c r="BK338" s="257"/>
      <c r="BL338" s="257"/>
      <c r="BM338" s="257"/>
      <c r="BN338" s="257"/>
      <c r="BO338" s="257"/>
      <c r="BP338" s="257"/>
      <c r="BQ338" s="257"/>
      <c r="BR338" s="257"/>
      <c r="BS338" s="257"/>
      <c r="BT338" s="257"/>
      <c r="BU338" s="257"/>
      <c r="BV338" s="257"/>
      <c r="BW338" s="257"/>
      <c r="BX338" s="257"/>
      <c r="BY338" s="257"/>
      <c r="BZ338" s="257"/>
      <c r="CA338" s="257"/>
      <c r="CB338" s="257"/>
      <c r="CC338" s="257"/>
      <c r="CD338" s="257"/>
      <c r="CE338" s="257"/>
      <c r="CF338" s="257"/>
      <c r="CG338" s="257"/>
      <c r="CH338" s="257"/>
      <c r="CI338" s="257"/>
      <c r="CJ338" s="257"/>
    </row>
    <row r="339" spans="2:88">
      <c r="B339" s="190">
        <v>335</v>
      </c>
      <c r="C339" s="190">
        <v>94</v>
      </c>
      <c r="D339" s="190"/>
      <c r="E339" s="216">
        <v>45025</v>
      </c>
      <c r="F339" s="228" t="s">
        <v>731</v>
      </c>
      <c r="G339" s="229" t="s">
        <v>9</v>
      </c>
      <c r="H339" s="229" t="s">
        <v>1383</v>
      </c>
      <c r="I339" s="228" t="s">
        <v>1678</v>
      </c>
      <c r="J339" s="208" t="s">
        <v>726</v>
      </c>
      <c r="K339" s="188" t="s">
        <v>1694</v>
      </c>
      <c r="L339" s="15" t="s">
        <v>1384</v>
      </c>
      <c r="M339" s="214"/>
      <c r="N339" s="188" t="s">
        <v>731</v>
      </c>
      <c r="O339" s="228"/>
      <c r="P339" s="212">
        <v>18.791666666666668</v>
      </c>
      <c r="Q339" s="212">
        <v>1.2527777777777778</v>
      </c>
      <c r="R339" s="212"/>
      <c r="S339" s="212"/>
      <c r="T339" s="190">
        <v>15</v>
      </c>
      <c r="U339" s="190">
        <v>0</v>
      </c>
      <c r="V339" s="190">
        <v>0</v>
      </c>
      <c r="W339" s="189" t="s">
        <v>600</v>
      </c>
      <c r="X339" s="259"/>
      <c r="Y339" s="257"/>
      <c r="Z339" s="257"/>
      <c r="AA339" s="257"/>
      <c r="AB339" s="257"/>
      <c r="AC339" s="257"/>
      <c r="AD339" s="257"/>
      <c r="AE339" s="257"/>
      <c r="AF339" s="257"/>
      <c r="AG339" s="257"/>
      <c r="AH339" s="257"/>
      <c r="AI339" s="257"/>
      <c r="AJ339" s="257"/>
      <c r="AK339" s="257"/>
      <c r="AL339" s="257"/>
      <c r="AM339" s="257"/>
      <c r="AN339" s="257"/>
      <c r="AO339" s="257"/>
      <c r="AP339" s="257"/>
      <c r="AQ339" s="257"/>
      <c r="AR339" s="257"/>
      <c r="AS339" s="257"/>
      <c r="AT339" s="257"/>
      <c r="AU339" s="257"/>
      <c r="AV339" s="257"/>
      <c r="AW339" s="257"/>
      <c r="AX339" s="257"/>
      <c r="AY339" s="257"/>
      <c r="AZ339" s="257"/>
      <c r="BA339" s="257"/>
      <c r="BB339" s="257"/>
      <c r="BC339" s="257"/>
      <c r="BD339" s="257"/>
      <c r="BE339" s="257"/>
      <c r="BF339" s="257"/>
      <c r="BG339" s="257"/>
      <c r="BH339" s="257"/>
      <c r="BI339" s="257"/>
      <c r="BJ339" s="257"/>
      <c r="BK339" s="257"/>
      <c r="BL339" s="257"/>
      <c r="BM339" s="257"/>
      <c r="BN339" s="257"/>
      <c r="BO339" s="257"/>
      <c r="BP339" s="257"/>
      <c r="BQ339" s="257"/>
      <c r="BR339" s="257"/>
      <c r="BS339" s="257"/>
      <c r="BT339" s="257"/>
      <c r="BU339" s="257"/>
      <c r="BV339" s="257"/>
      <c r="BW339" s="257"/>
      <c r="BX339" s="257"/>
      <c r="BY339" s="257"/>
      <c r="BZ339" s="257"/>
      <c r="CA339" s="257"/>
      <c r="CB339" s="257"/>
      <c r="CC339" s="257"/>
      <c r="CD339" s="257"/>
      <c r="CE339" s="257"/>
      <c r="CF339" s="257"/>
      <c r="CG339" s="257"/>
      <c r="CH339" s="257"/>
      <c r="CI339" s="257"/>
      <c r="CJ339" s="257"/>
    </row>
    <row r="340" spans="2:88">
      <c r="B340" s="190">
        <v>336</v>
      </c>
      <c r="C340" s="190">
        <v>95</v>
      </c>
      <c r="D340" s="190"/>
      <c r="E340" s="216">
        <v>45009</v>
      </c>
      <c r="F340" s="228" t="s">
        <v>601</v>
      </c>
      <c r="G340" s="229" t="s">
        <v>9</v>
      </c>
      <c r="H340" s="229" t="s">
        <v>1701</v>
      </c>
      <c r="I340" s="228" t="s">
        <v>1696</v>
      </c>
      <c r="J340" s="188" t="s">
        <v>601</v>
      </c>
      <c r="K340" s="188" t="s">
        <v>602</v>
      </c>
      <c r="L340" s="15" t="s">
        <v>1472</v>
      </c>
      <c r="N340" s="208" t="s">
        <v>606</v>
      </c>
      <c r="O340" s="228"/>
      <c r="P340" s="212">
        <v>9.99</v>
      </c>
      <c r="Q340" s="212">
        <v>0.999</v>
      </c>
      <c r="R340" s="212"/>
      <c r="S340" s="212"/>
      <c r="T340" s="190">
        <v>10</v>
      </c>
      <c r="U340" s="190">
        <v>1</v>
      </c>
      <c r="V340" s="190">
        <v>1</v>
      </c>
      <c r="W340" s="189" t="s">
        <v>360</v>
      </c>
      <c r="X340" s="259"/>
      <c r="Y340" s="257"/>
      <c r="Z340" s="257"/>
      <c r="AA340" s="257"/>
      <c r="AB340" s="257"/>
      <c r="AC340" s="257"/>
      <c r="AD340" s="257"/>
      <c r="AE340" s="257"/>
      <c r="AF340" s="257"/>
      <c r="AG340" s="257"/>
      <c r="AH340" s="257"/>
      <c r="AI340" s="257"/>
      <c r="AJ340" s="257"/>
      <c r="AK340" s="257"/>
      <c r="AL340" s="257"/>
      <c r="AM340" s="257"/>
      <c r="AN340" s="257"/>
      <c r="AO340" s="257"/>
      <c r="AP340" s="257"/>
      <c r="AQ340" s="257"/>
      <c r="AR340" s="257"/>
      <c r="AS340" s="257"/>
      <c r="AT340" s="257"/>
      <c r="AU340" s="257"/>
      <c r="AV340" s="257"/>
      <c r="AW340" s="257"/>
      <c r="AX340" s="257"/>
      <c r="AY340" s="257"/>
      <c r="AZ340" s="257"/>
      <c r="BA340" s="257"/>
      <c r="BB340" s="257"/>
      <c r="BC340" s="257"/>
      <c r="BD340" s="257"/>
      <c r="BE340" s="257"/>
      <c r="BF340" s="257"/>
      <c r="BG340" s="257"/>
      <c r="BH340" s="257"/>
      <c r="BI340" s="257"/>
      <c r="BJ340" s="257"/>
      <c r="BK340" s="257"/>
      <c r="BL340" s="257"/>
      <c r="BM340" s="257"/>
      <c r="BN340" s="257"/>
      <c r="BO340" s="257"/>
      <c r="BP340" s="257"/>
      <c r="BQ340" s="257"/>
      <c r="BR340" s="257"/>
      <c r="BS340" s="257"/>
      <c r="BT340" s="257"/>
      <c r="BU340" s="257"/>
      <c r="BV340" s="257"/>
      <c r="BW340" s="257"/>
      <c r="BX340" s="257"/>
      <c r="BY340" s="257"/>
      <c r="BZ340" s="257"/>
      <c r="CA340" s="257"/>
      <c r="CB340" s="257"/>
      <c r="CC340" s="257"/>
      <c r="CD340" s="257"/>
      <c r="CE340" s="257"/>
      <c r="CF340" s="257"/>
      <c r="CG340" s="257"/>
      <c r="CH340" s="257"/>
      <c r="CI340" s="257"/>
      <c r="CJ340" s="257"/>
    </row>
    <row r="341" spans="2:88">
      <c r="B341" s="190">
        <v>337</v>
      </c>
      <c r="C341" s="190">
        <v>96</v>
      </c>
      <c r="D341" s="190"/>
      <c r="E341" s="216">
        <v>45009</v>
      </c>
      <c r="F341" s="228" t="s">
        <v>601</v>
      </c>
      <c r="G341" s="229" t="s">
        <v>9</v>
      </c>
      <c r="H341" s="229" t="s">
        <v>1701</v>
      </c>
      <c r="I341" s="228" t="s">
        <v>1696</v>
      </c>
      <c r="J341" s="188" t="s">
        <v>601</v>
      </c>
      <c r="K341" s="188" t="s">
        <v>1705</v>
      </c>
      <c r="L341" s="15" t="s">
        <v>1472</v>
      </c>
      <c r="N341" s="208" t="s">
        <v>606</v>
      </c>
      <c r="O341" s="228"/>
      <c r="P341" s="212">
        <v>8.9949999999999992</v>
      </c>
      <c r="Q341" s="212">
        <v>0.89949999999999997</v>
      </c>
      <c r="R341" s="212"/>
      <c r="S341" s="212"/>
      <c r="T341" s="190">
        <v>10</v>
      </c>
      <c r="U341" s="190">
        <v>1</v>
      </c>
      <c r="V341" s="190">
        <v>1</v>
      </c>
      <c r="W341" s="189" t="s">
        <v>360</v>
      </c>
      <c r="X341" s="259"/>
      <c r="Y341" s="257"/>
      <c r="Z341" s="257"/>
      <c r="AA341" s="257"/>
      <c r="AB341" s="257"/>
      <c r="AC341" s="257"/>
      <c r="AD341" s="257"/>
      <c r="AE341" s="257"/>
      <c r="AF341" s="257"/>
      <c r="AG341" s="257"/>
      <c r="AH341" s="257"/>
      <c r="AI341" s="257"/>
      <c r="AJ341" s="257"/>
      <c r="AK341" s="257"/>
      <c r="AL341" s="257"/>
      <c r="AM341" s="257"/>
      <c r="AN341" s="257"/>
      <c r="AO341" s="257"/>
      <c r="AP341" s="257"/>
      <c r="AQ341" s="257"/>
      <c r="AR341" s="257"/>
      <c r="AS341" s="257"/>
      <c r="AT341" s="257"/>
      <c r="AU341" s="257"/>
      <c r="AV341" s="257"/>
      <c r="AW341" s="257"/>
      <c r="AX341" s="257"/>
      <c r="AY341" s="257"/>
      <c r="AZ341" s="257"/>
      <c r="BA341" s="257"/>
      <c r="BB341" s="257"/>
      <c r="BC341" s="257"/>
      <c r="BD341" s="257"/>
      <c r="BE341" s="257"/>
      <c r="BF341" s="257"/>
      <c r="BG341" s="257"/>
      <c r="BH341" s="257"/>
      <c r="BI341" s="257"/>
      <c r="BJ341" s="257"/>
      <c r="BK341" s="257"/>
      <c r="BL341" s="257"/>
      <c r="BM341" s="257"/>
      <c r="BN341" s="257"/>
      <c r="BO341" s="257"/>
      <c r="BP341" s="257"/>
      <c r="BQ341" s="257"/>
      <c r="BR341" s="257"/>
      <c r="BS341" s="257"/>
      <c r="BT341" s="257"/>
      <c r="BU341" s="257"/>
      <c r="BV341" s="257"/>
      <c r="BW341" s="257"/>
      <c r="BX341" s="257"/>
      <c r="BY341" s="257"/>
      <c r="BZ341" s="257"/>
      <c r="CA341" s="257"/>
      <c r="CB341" s="257"/>
      <c r="CC341" s="257"/>
      <c r="CD341" s="257"/>
      <c r="CE341" s="257"/>
      <c r="CF341" s="257"/>
      <c r="CG341" s="257"/>
      <c r="CH341" s="257"/>
      <c r="CI341" s="257"/>
      <c r="CJ341" s="257"/>
    </row>
    <row r="342" spans="2:88">
      <c r="B342" s="190">
        <v>338</v>
      </c>
      <c r="C342" s="190">
        <v>97</v>
      </c>
      <c r="D342" s="190"/>
      <c r="E342" s="216">
        <v>45009</v>
      </c>
      <c r="F342" s="228" t="s">
        <v>601</v>
      </c>
      <c r="G342" s="229" t="s">
        <v>9</v>
      </c>
      <c r="H342" s="229" t="s">
        <v>1701</v>
      </c>
      <c r="I342" s="228" t="s">
        <v>1696</v>
      </c>
      <c r="J342" s="188" t="s">
        <v>601</v>
      </c>
      <c r="K342" s="188" t="s">
        <v>1707</v>
      </c>
      <c r="L342" s="15" t="s">
        <v>1472</v>
      </c>
      <c r="N342" s="208" t="s">
        <v>606</v>
      </c>
      <c r="O342" s="228"/>
      <c r="P342" s="212">
        <v>6.6633333333333331</v>
      </c>
      <c r="Q342" s="212">
        <v>0.66633333333333333</v>
      </c>
      <c r="R342" s="212"/>
      <c r="S342" s="212"/>
      <c r="T342" s="190">
        <v>10</v>
      </c>
      <c r="U342" s="190">
        <v>1</v>
      </c>
      <c r="V342" s="190">
        <v>1</v>
      </c>
      <c r="W342" s="189" t="s">
        <v>360</v>
      </c>
      <c r="X342" s="259"/>
      <c r="Y342" s="257"/>
      <c r="Z342" s="257"/>
      <c r="AA342" s="257"/>
      <c r="AB342" s="257"/>
      <c r="AC342" s="257"/>
      <c r="AD342" s="257"/>
      <c r="AE342" s="257"/>
      <c r="AF342" s="257"/>
      <c r="AG342" s="257"/>
      <c r="AH342" s="257"/>
      <c r="AI342" s="257"/>
      <c r="AJ342" s="257"/>
      <c r="AK342" s="257"/>
      <c r="AL342" s="257"/>
      <c r="AM342" s="257"/>
      <c r="AN342" s="257"/>
      <c r="AO342" s="257"/>
      <c r="AP342" s="257"/>
      <c r="AQ342" s="257"/>
      <c r="AR342" s="257"/>
      <c r="AS342" s="257"/>
      <c r="AT342" s="257"/>
      <c r="AU342" s="257"/>
      <c r="AV342" s="257"/>
      <c r="AW342" s="257"/>
      <c r="AX342" s="257"/>
      <c r="AY342" s="257"/>
      <c r="AZ342" s="257"/>
      <c r="BA342" s="257"/>
      <c r="BB342" s="257"/>
      <c r="BC342" s="257"/>
      <c r="BD342" s="257"/>
      <c r="BE342" s="257"/>
      <c r="BF342" s="257"/>
      <c r="BG342" s="257"/>
      <c r="BH342" s="257"/>
      <c r="BI342" s="257"/>
      <c r="BJ342" s="257"/>
      <c r="BK342" s="257"/>
      <c r="BL342" s="257"/>
      <c r="BM342" s="257"/>
      <c r="BN342" s="257"/>
      <c r="BO342" s="257"/>
      <c r="BP342" s="257"/>
      <c r="BQ342" s="257"/>
      <c r="BR342" s="257"/>
      <c r="BS342" s="257"/>
      <c r="BT342" s="257"/>
      <c r="BU342" s="257"/>
      <c r="BV342" s="257"/>
      <c r="BW342" s="257"/>
      <c r="BX342" s="257"/>
      <c r="BY342" s="257"/>
      <c r="BZ342" s="257"/>
      <c r="CA342" s="257"/>
      <c r="CB342" s="257"/>
      <c r="CC342" s="257"/>
      <c r="CD342" s="257"/>
      <c r="CE342" s="257"/>
      <c r="CF342" s="257"/>
      <c r="CG342" s="257"/>
      <c r="CH342" s="257"/>
      <c r="CI342" s="257"/>
      <c r="CJ342" s="257"/>
    </row>
    <row r="343" spans="2:88">
      <c r="B343" s="190">
        <v>339</v>
      </c>
      <c r="C343" s="190">
        <v>98</v>
      </c>
      <c r="D343" s="190"/>
      <c r="E343" s="216">
        <v>45009</v>
      </c>
      <c r="F343" s="228" t="s">
        <v>601</v>
      </c>
      <c r="G343" s="229" t="s">
        <v>9</v>
      </c>
      <c r="H343" s="229" t="s">
        <v>1701</v>
      </c>
      <c r="I343" s="228" t="s">
        <v>1696</v>
      </c>
      <c r="J343" s="188" t="s">
        <v>601</v>
      </c>
      <c r="K343" s="188" t="s">
        <v>1709</v>
      </c>
      <c r="L343" s="15" t="s">
        <v>1472</v>
      </c>
      <c r="N343" s="208" t="s">
        <v>606</v>
      </c>
      <c r="O343" s="228"/>
      <c r="P343" s="212">
        <v>6.7474999999999996</v>
      </c>
      <c r="Q343" s="212">
        <v>0.67474999999999996</v>
      </c>
      <c r="R343" s="212"/>
      <c r="S343" s="212"/>
      <c r="T343" s="190">
        <v>10</v>
      </c>
      <c r="U343" s="190">
        <v>1</v>
      </c>
      <c r="V343" s="190">
        <v>1</v>
      </c>
      <c r="W343" s="189" t="s">
        <v>360</v>
      </c>
      <c r="X343" s="259"/>
      <c r="Y343" s="257"/>
      <c r="Z343" s="257"/>
      <c r="AA343" s="257"/>
      <c r="AB343" s="257"/>
      <c r="AC343" s="257"/>
      <c r="AD343" s="257"/>
      <c r="AE343" s="257"/>
      <c r="AF343" s="257"/>
      <c r="AG343" s="257"/>
      <c r="AH343" s="257"/>
      <c r="AI343" s="257"/>
      <c r="AJ343" s="257"/>
      <c r="AK343" s="257"/>
      <c r="AL343" s="257"/>
      <c r="AM343" s="257"/>
      <c r="AN343" s="257"/>
      <c r="AO343" s="257"/>
      <c r="AP343" s="257"/>
      <c r="AQ343" s="257"/>
      <c r="AR343" s="257"/>
      <c r="AS343" s="257"/>
      <c r="AT343" s="257"/>
      <c r="AU343" s="257"/>
      <c r="AV343" s="257"/>
      <c r="AW343" s="257"/>
      <c r="AX343" s="257"/>
      <c r="AY343" s="257"/>
      <c r="AZ343" s="257"/>
      <c r="BA343" s="257"/>
      <c r="BB343" s="257"/>
      <c r="BC343" s="257"/>
      <c r="BD343" s="257"/>
      <c r="BE343" s="257"/>
      <c r="BF343" s="257"/>
      <c r="BG343" s="257"/>
      <c r="BH343" s="257"/>
      <c r="BI343" s="257"/>
      <c r="BJ343" s="257"/>
      <c r="BK343" s="257"/>
      <c r="BL343" s="257"/>
      <c r="BM343" s="257"/>
      <c r="BN343" s="257"/>
      <c r="BO343" s="257"/>
      <c r="BP343" s="257"/>
      <c r="BQ343" s="257"/>
      <c r="BR343" s="257"/>
      <c r="BS343" s="257"/>
      <c r="BT343" s="257"/>
      <c r="BU343" s="257"/>
      <c r="BV343" s="257"/>
      <c r="BW343" s="257"/>
      <c r="BX343" s="257"/>
      <c r="BY343" s="257"/>
      <c r="BZ343" s="257"/>
      <c r="CA343" s="257"/>
      <c r="CB343" s="257"/>
      <c r="CC343" s="257"/>
      <c r="CD343" s="257"/>
      <c r="CE343" s="257"/>
      <c r="CF343" s="257"/>
      <c r="CG343" s="257"/>
      <c r="CH343" s="257"/>
      <c r="CI343" s="257"/>
      <c r="CJ343" s="257"/>
    </row>
    <row r="344" spans="2:88">
      <c r="B344" s="190">
        <v>340</v>
      </c>
      <c r="C344" s="190">
        <v>99</v>
      </c>
      <c r="D344" s="190"/>
      <c r="E344" s="216">
        <v>45049</v>
      </c>
      <c r="F344" s="228" t="s">
        <v>1711</v>
      </c>
      <c r="G344" s="229" t="s">
        <v>9</v>
      </c>
      <c r="H344" s="229" t="s">
        <v>1716</v>
      </c>
      <c r="I344" s="228" t="s">
        <v>1316</v>
      </c>
      <c r="J344" s="188" t="s">
        <v>1711</v>
      </c>
      <c r="K344" s="188" t="s">
        <v>1717</v>
      </c>
      <c r="L344" s="15" t="s">
        <v>1472</v>
      </c>
      <c r="N344" s="188" t="s">
        <v>1711</v>
      </c>
      <c r="O344" s="228"/>
      <c r="P344" s="212"/>
      <c r="Q344" s="212" t="s">
        <v>486</v>
      </c>
      <c r="R344" s="212"/>
      <c r="S344" s="212"/>
      <c r="T344" s="190">
        <v>11</v>
      </c>
      <c r="U344" s="190">
        <v>0</v>
      </c>
      <c r="V344" s="190">
        <v>0</v>
      </c>
      <c r="W344" s="189" t="s">
        <v>440</v>
      </c>
      <c r="X344" s="259"/>
      <c r="Y344" s="257"/>
      <c r="Z344" s="257"/>
      <c r="AA344" s="257"/>
      <c r="AB344" s="257"/>
      <c r="AC344" s="257"/>
      <c r="AD344" s="257"/>
      <c r="AE344" s="257"/>
      <c r="AF344" s="257"/>
      <c r="AG344" s="257"/>
      <c r="AH344" s="257"/>
      <c r="AI344" s="257"/>
      <c r="AJ344" s="257"/>
      <c r="AK344" s="257"/>
      <c r="AL344" s="257"/>
      <c r="AM344" s="257"/>
      <c r="AN344" s="257"/>
      <c r="AO344" s="257"/>
      <c r="AP344" s="257"/>
      <c r="AQ344" s="257"/>
      <c r="AR344" s="257"/>
      <c r="AS344" s="257"/>
      <c r="AT344" s="257"/>
      <c r="AU344" s="257"/>
      <c r="AV344" s="257"/>
      <c r="AW344" s="257"/>
      <c r="AX344" s="257"/>
      <c r="AY344" s="257"/>
      <c r="AZ344" s="257"/>
      <c r="BA344" s="257"/>
      <c r="BB344" s="257"/>
      <c r="BC344" s="257"/>
      <c r="BD344" s="257"/>
      <c r="BE344" s="257"/>
      <c r="BF344" s="257"/>
      <c r="BG344" s="257"/>
      <c r="BH344" s="257"/>
      <c r="BI344" s="257"/>
      <c r="BJ344" s="257"/>
      <c r="BK344" s="257"/>
      <c r="BL344" s="257"/>
      <c r="BM344" s="257"/>
      <c r="BN344" s="257"/>
      <c r="BO344" s="257"/>
      <c r="BP344" s="257"/>
      <c r="BQ344" s="257"/>
      <c r="BR344" s="257"/>
      <c r="BS344" s="257"/>
      <c r="BT344" s="257"/>
      <c r="BU344" s="257"/>
      <c r="BV344" s="257"/>
      <c r="BW344" s="257"/>
      <c r="BX344" s="257"/>
      <c r="BY344" s="257"/>
      <c r="BZ344" s="257"/>
      <c r="CA344" s="257"/>
      <c r="CB344" s="257"/>
      <c r="CC344" s="257"/>
      <c r="CD344" s="257"/>
      <c r="CE344" s="257"/>
      <c r="CF344" s="257"/>
      <c r="CG344" s="257"/>
      <c r="CH344" s="257"/>
      <c r="CI344" s="257"/>
      <c r="CJ344" s="257"/>
    </row>
    <row r="345" spans="2:88">
      <c r="B345" s="190">
        <v>341</v>
      </c>
      <c r="C345" s="190">
        <v>100</v>
      </c>
      <c r="D345" s="190"/>
      <c r="E345" s="216">
        <v>45049</v>
      </c>
      <c r="F345" s="228" t="s">
        <v>1721</v>
      </c>
      <c r="G345" s="229" t="s">
        <v>9</v>
      </c>
      <c r="H345" s="229" t="s">
        <v>1716</v>
      </c>
      <c r="I345" s="228" t="s">
        <v>1722</v>
      </c>
      <c r="J345" s="188" t="s">
        <v>1721</v>
      </c>
      <c r="K345" s="188" t="s">
        <v>1727</v>
      </c>
      <c r="L345" s="15" t="s">
        <v>1472</v>
      </c>
      <c r="M345" s="195" t="s">
        <v>19</v>
      </c>
      <c r="N345" s="188" t="s">
        <v>1721</v>
      </c>
      <c r="O345" s="228"/>
      <c r="P345" s="212"/>
      <c r="Q345" s="212" t="s">
        <v>486</v>
      </c>
      <c r="R345" s="212"/>
      <c r="S345" s="212"/>
      <c r="T345" s="190">
        <v>10</v>
      </c>
      <c r="U345" s="190">
        <v>1</v>
      </c>
      <c r="V345" s="190">
        <v>1</v>
      </c>
      <c r="W345" s="189" t="s">
        <v>600</v>
      </c>
      <c r="X345" s="259"/>
      <c r="Y345" s="257"/>
      <c r="Z345" s="257"/>
      <c r="AA345" s="257"/>
      <c r="AB345" s="257"/>
      <c r="AC345" s="257"/>
      <c r="AD345" s="257"/>
      <c r="AE345" s="257"/>
      <c r="AF345" s="257"/>
      <c r="AG345" s="257"/>
      <c r="AH345" s="257"/>
      <c r="AI345" s="257"/>
      <c r="AJ345" s="257"/>
      <c r="AK345" s="257"/>
      <c r="AL345" s="257"/>
      <c r="AM345" s="257"/>
      <c r="AN345" s="257"/>
      <c r="AO345" s="257"/>
      <c r="AP345" s="257"/>
      <c r="AQ345" s="257"/>
      <c r="AR345" s="257"/>
      <c r="AS345" s="257"/>
      <c r="AT345" s="257"/>
      <c r="AU345" s="257"/>
      <c r="AV345" s="257"/>
      <c r="AW345" s="257"/>
      <c r="AX345" s="257"/>
      <c r="AY345" s="257"/>
      <c r="AZ345" s="257"/>
      <c r="BA345" s="257"/>
      <c r="BB345" s="257"/>
      <c r="BC345" s="257"/>
      <c r="BD345" s="257"/>
      <c r="BE345" s="257"/>
      <c r="BF345" s="257"/>
      <c r="BG345" s="257"/>
      <c r="BH345" s="257"/>
      <c r="BI345" s="257"/>
      <c r="BJ345" s="257"/>
      <c r="BK345" s="257"/>
      <c r="BL345" s="257"/>
      <c r="BM345" s="257"/>
      <c r="BN345" s="257"/>
      <c r="BO345" s="257"/>
      <c r="BP345" s="257"/>
      <c r="BQ345" s="257"/>
      <c r="BR345" s="257"/>
      <c r="BS345" s="257"/>
      <c r="BT345" s="257"/>
      <c r="BU345" s="257"/>
      <c r="BV345" s="257"/>
      <c r="BW345" s="257"/>
      <c r="BX345" s="257"/>
      <c r="BY345" s="257"/>
      <c r="BZ345" s="257"/>
      <c r="CA345" s="257"/>
      <c r="CB345" s="257"/>
      <c r="CC345" s="257"/>
      <c r="CD345" s="257"/>
      <c r="CE345" s="257"/>
      <c r="CF345" s="257"/>
      <c r="CG345" s="257"/>
      <c r="CH345" s="257"/>
      <c r="CI345" s="257"/>
      <c r="CJ345" s="257"/>
    </row>
    <row r="346" spans="2:88">
      <c r="B346" s="190">
        <v>342</v>
      </c>
      <c r="C346" s="190">
        <v>101</v>
      </c>
      <c r="D346" s="190"/>
      <c r="E346" s="216">
        <v>45049</v>
      </c>
      <c r="F346" s="228" t="s">
        <v>1729</v>
      </c>
      <c r="G346" s="229" t="s">
        <v>9</v>
      </c>
      <c r="H346" s="229" t="s">
        <v>1635</v>
      </c>
      <c r="I346" s="228" t="s">
        <v>1730</v>
      </c>
      <c r="J346" s="188" t="s">
        <v>1729</v>
      </c>
      <c r="K346" s="188" t="s">
        <v>1736</v>
      </c>
      <c r="L346" s="15" t="s">
        <v>1472</v>
      </c>
      <c r="N346" s="188" t="s">
        <v>1729</v>
      </c>
      <c r="O346" s="228"/>
      <c r="P346" s="212"/>
      <c r="Q346" s="212" t="s">
        <v>486</v>
      </c>
      <c r="R346" s="212"/>
      <c r="S346" s="212"/>
      <c r="T346" s="190">
        <v>10</v>
      </c>
      <c r="U346" s="190">
        <v>0</v>
      </c>
      <c r="V346" s="190">
        <v>1</v>
      </c>
      <c r="W346" s="189" t="s">
        <v>360</v>
      </c>
      <c r="X346" s="259"/>
      <c r="Y346" s="257"/>
      <c r="Z346" s="257"/>
      <c r="AA346" s="257"/>
      <c r="AB346" s="257"/>
      <c r="AC346" s="257"/>
      <c r="AD346" s="257"/>
      <c r="AE346" s="257"/>
      <c r="AF346" s="257"/>
      <c r="AG346" s="257"/>
      <c r="AH346" s="257"/>
      <c r="AI346" s="257"/>
      <c r="AJ346" s="257"/>
      <c r="AK346" s="257"/>
      <c r="AL346" s="257"/>
      <c r="AM346" s="257"/>
      <c r="AN346" s="257"/>
      <c r="AO346" s="257"/>
      <c r="AP346" s="257"/>
      <c r="AQ346" s="257"/>
      <c r="AR346" s="257"/>
      <c r="AS346" s="257"/>
      <c r="AT346" s="257"/>
      <c r="AU346" s="257"/>
      <c r="AV346" s="257"/>
      <c r="AW346" s="257"/>
      <c r="AX346" s="257"/>
      <c r="AY346" s="257"/>
      <c r="AZ346" s="257"/>
      <c r="BA346" s="257"/>
      <c r="BB346" s="257"/>
      <c r="BC346" s="257"/>
      <c r="BD346" s="257"/>
      <c r="BE346" s="257"/>
      <c r="BF346" s="257"/>
      <c r="BG346" s="257"/>
      <c r="BH346" s="257"/>
      <c r="BI346" s="257"/>
      <c r="BJ346" s="257"/>
      <c r="BK346" s="257"/>
      <c r="BL346" s="257"/>
      <c r="BM346" s="257"/>
      <c r="BN346" s="257"/>
      <c r="BO346" s="257"/>
      <c r="BP346" s="257"/>
      <c r="BQ346" s="257"/>
      <c r="BR346" s="257"/>
      <c r="BS346" s="257"/>
      <c r="BT346" s="257"/>
      <c r="BU346" s="257"/>
      <c r="BV346" s="257"/>
      <c r="BW346" s="257"/>
      <c r="BX346" s="257"/>
      <c r="BY346" s="257"/>
      <c r="BZ346" s="257"/>
      <c r="CA346" s="257"/>
      <c r="CB346" s="257"/>
      <c r="CC346" s="257"/>
      <c r="CD346" s="257"/>
      <c r="CE346" s="257"/>
      <c r="CF346" s="257"/>
      <c r="CG346" s="257"/>
      <c r="CH346" s="257"/>
      <c r="CI346" s="257"/>
      <c r="CJ346" s="257"/>
    </row>
    <row r="347" spans="2:88">
      <c r="B347" s="190">
        <v>343</v>
      </c>
      <c r="C347" s="190">
        <v>102</v>
      </c>
      <c r="D347" s="190"/>
      <c r="E347" s="216">
        <v>45049</v>
      </c>
      <c r="F347" s="228" t="s">
        <v>1739</v>
      </c>
      <c r="G347" s="229" t="s">
        <v>9</v>
      </c>
      <c r="H347" s="229" t="s">
        <v>1383</v>
      </c>
      <c r="I347" s="228" t="s">
        <v>1740</v>
      </c>
      <c r="J347" s="188" t="s">
        <v>1739</v>
      </c>
      <c r="K347" s="188" t="s">
        <v>1745</v>
      </c>
      <c r="L347" s="15" t="s">
        <v>1384</v>
      </c>
      <c r="M347" s="195" t="s">
        <v>19</v>
      </c>
      <c r="N347" s="188" t="s">
        <v>1739</v>
      </c>
      <c r="O347" s="228"/>
      <c r="P347" s="212">
        <v>17.989999999999998</v>
      </c>
      <c r="Q347" s="212">
        <v>1.7989999999999999</v>
      </c>
      <c r="R347" s="212"/>
      <c r="S347" s="212"/>
      <c r="T347" s="190">
        <v>10</v>
      </c>
      <c r="U347" s="190">
        <v>0</v>
      </c>
      <c r="V347" s="190">
        <v>0</v>
      </c>
      <c r="W347" s="189" t="s">
        <v>360</v>
      </c>
      <c r="X347" s="259"/>
      <c r="Y347" s="257"/>
      <c r="Z347" s="257"/>
      <c r="AA347" s="257"/>
      <c r="AB347" s="257"/>
      <c r="AC347" s="257"/>
      <c r="AD347" s="257"/>
      <c r="AE347" s="257"/>
      <c r="AF347" s="257"/>
      <c r="AG347" s="257"/>
      <c r="AH347" s="257"/>
      <c r="AI347" s="257"/>
      <c r="AJ347" s="257"/>
      <c r="AK347" s="257"/>
      <c r="AL347" s="257"/>
      <c r="AM347" s="257"/>
      <c r="AN347" s="257"/>
      <c r="AO347" s="257"/>
      <c r="AP347" s="257"/>
      <c r="AQ347" s="257"/>
      <c r="AR347" s="257"/>
      <c r="AS347" s="257"/>
      <c r="AT347" s="257"/>
      <c r="AU347" s="257"/>
      <c r="AV347" s="257"/>
      <c r="AW347" s="257"/>
      <c r="AX347" s="257"/>
      <c r="AY347" s="257"/>
      <c r="AZ347" s="257"/>
      <c r="BA347" s="257"/>
      <c r="BB347" s="257"/>
      <c r="BC347" s="257"/>
      <c r="BD347" s="257"/>
      <c r="BE347" s="257"/>
      <c r="BF347" s="257"/>
      <c r="BG347" s="257"/>
      <c r="BH347" s="257"/>
      <c r="BI347" s="257"/>
      <c r="BJ347" s="257"/>
      <c r="BK347" s="257"/>
      <c r="BL347" s="257"/>
      <c r="BM347" s="257"/>
      <c r="BN347" s="257"/>
      <c r="BO347" s="257"/>
      <c r="BP347" s="257"/>
      <c r="BQ347" s="257"/>
      <c r="BR347" s="257"/>
      <c r="BS347" s="257"/>
      <c r="BT347" s="257"/>
      <c r="BU347" s="257"/>
      <c r="BV347" s="257"/>
      <c r="BW347" s="257"/>
      <c r="BX347" s="257"/>
      <c r="BY347" s="257"/>
      <c r="BZ347" s="257"/>
      <c r="CA347" s="257"/>
      <c r="CB347" s="257"/>
      <c r="CC347" s="257"/>
      <c r="CD347" s="257"/>
      <c r="CE347" s="257"/>
      <c r="CF347" s="257"/>
      <c r="CG347" s="257"/>
      <c r="CH347" s="257"/>
      <c r="CI347" s="257"/>
      <c r="CJ347" s="257"/>
    </row>
    <row r="348" spans="2:88">
      <c r="B348" s="190">
        <v>344</v>
      </c>
      <c r="C348" s="190">
        <v>103</v>
      </c>
      <c r="D348" s="190"/>
      <c r="E348" s="216">
        <v>45049</v>
      </c>
      <c r="F348" s="228" t="s">
        <v>1748</v>
      </c>
      <c r="G348" s="229" t="s">
        <v>9</v>
      </c>
      <c r="H348" s="229" t="s">
        <v>1755</v>
      </c>
      <c r="I348" s="228" t="s">
        <v>1749</v>
      </c>
      <c r="J348" s="188" t="s">
        <v>844</v>
      </c>
      <c r="K348" s="188" t="s">
        <v>1756</v>
      </c>
      <c r="L348" s="15" t="s">
        <v>1472</v>
      </c>
      <c r="M348" s="225" t="s">
        <v>19</v>
      </c>
      <c r="N348" s="188" t="s">
        <v>849</v>
      </c>
      <c r="O348" s="228"/>
      <c r="P348" s="212">
        <v>62.9</v>
      </c>
      <c r="Q348" s="212">
        <v>6.29</v>
      </c>
      <c r="R348" s="211">
        <v>1</v>
      </c>
      <c r="S348" s="211" t="s">
        <v>477</v>
      </c>
      <c r="T348" s="190">
        <v>10</v>
      </c>
      <c r="U348" s="190">
        <v>0</v>
      </c>
      <c r="V348" s="190">
        <v>1</v>
      </c>
      <c r="W348" s="189" t="s">
        <v>600</v>
      </c>
      <c r="X348" s="259"/>
      <c r="Y348" s="257"/>
      <c r="Z348" s="257"/>
      <c r="AA348" s="257"/>
      <c r="AB348" s="257"/>
      <c r="AC348" s="257"/>
      <c r="AD348" s="257"/>
      <c r="AE348" s="257"/>
      <c r="AF348" s="257"/>
      <c r="AG348" s="257"/>
      <c r="AH348" s="257"/>
      <c r="AI348" s="257"/>
      <c r="AJ348" s="257"/>
      <c r="AK348" s="257"/>
      <c r="AL348" s="257"/>
      <c r="AM348" s="257"/>
      <c r="AN348" s="257"/>
      <c r="AO348" s="257"/>
      <c r="AP348" s="257"/>
      <c r="AQ348" s="257"/>
      <c r="AR348" s="257"/>
      <c r="AS348" s="257"/>
      <c r="AT348" s="257"/>
      <c r="AU348" s="257"/>
      <c r="AV348" s="257"/>
      <c r="AW348" s="257"/>
      <c r="AX348" s="257"/>
      <c r="AY348" s="257"/>
      <c r="AZ348" s="257"/>
      <c r="BA348" s="257"/>
      <c r="BB348" s="257"/>
      <c r="BC348" s="257"/>
      <c r="BD348" s="257"/>
      <c r="BE348" s="257"/>
      <c r="BF348" s="257"/>
      <c r="BG348" s="257"/>
      <c r="BH348" s="257"/>
      <c r="BI348" s="257"/>
      <c r="BJ348" s="257"/>
      <c r="BK348" s="257"/>
      <c r="BL348" s="257"/>
      <c r="BM348" s="257"/>
      <c r="BN348" s="257"/>
      <c r="BO348" s="257"/>
      <c r="BP348" s="257"/>
      <c r="BQ348" s="257"/>
      <c r="BR348" s="257"/>
      <c r="BS348" s="257"/>
      <c r="BT348" s="257"/>
      <c r="BU348" s="257"/>
      <c r="BV348" s="257"/>
      <c r="BW348" s="257"/>
      <c r="BX348" s="257"/>
      <c r="BY348" s="257"/>
      <c r="BZ348" s="257"/>
      <c r="CA348" s="257"/>
      <c r="CB348" s="257"/>
      <c r="CC348" s="257"/>
      <c r="CD348" s="257"/>
      <c r="CE348" s="257"/>
      <c r="CF348" s="257"/>
      <c r="CG348" s="257"/>
      <c r="CH348" s="257"/>
      <c r="CI348" s="257"/>
      <c r="CJ348" s="257"/>
    </row>
    <row r="349" spans="2:88">
      <c r="B349" s="190">
        <v>345</v>
      </c>
      <c r="C349" s="190">
        <v>104</v>
      </c>
      <c r="D349" s="190"/>
      <c r="E349" s="216">
        <v>45055</v>
      </c>
      <c r="F349" s="228" t="s">
        <v>1759</v>
      </c>
      <c r="G349" s="229" t="s">
        <v>9</v>
      </c>
      <c r="H349" s="229" t="s">
        <v>1765</v>
      </c>
      <c r="I349" s="228" t="s">
        <v>1760</v>
      </c>
      <c r="J349" s="188" t="s">
        <v>1759</v>
      </c>
      <c r="K349" s="188" t="s">
        <v>1766</v>
      </c>
      <c r="L349" s="15" t="s">
        <v>1384</v>
      </c>
      <c r="M349" s="195" t="s">
        <v>19</v>
      </c>
      <c r="N349" s="188" t="s">
        <v>1759</v>
      </c>
      <c r="O349" s="228"/>
      <c r="P349" s="212">
        <v>13.88</v>
      </c>
      <c r="Q349" s="212">
        <v>1.1566666666666667</v>
      </c>
      <c r="R349" s="212"/>
      <c r="S349" s="212"/>
      <c r="T349" s="190">
        <v>12</v>
      </c>
      <c r="U349" s="190">
        <v>0</v>
      </c>
      <c r="V349" s="190">
        <v>1</v>
      </c>
      <c r="W349" s="189" t="s">
        <v>600</v>
      </c>
      <c r="X349" s="259"/>
      <c r="Y349" s="257"/>
      <c r="Z349" s="257"/>
      <c r="AA349" s="257"/>
      <c r="AB349" s="257"/>
      <c r="AC349" s="257"/>
      <c r="AD349" s="257"/>
      <c r="AE349" s="257"/>
      <c r="AF349" s="257"/>
      <c r="AG349" s="257"/>
      <c r="AH349" s="257"/>
      <c r="AI349" s="257"/>
      <c r="AJ349" s="257"/>
      <c r="AK349" s="257"/>
      <c r="AL349" s="257"/>
      <c r="AM349" s="257"/>
      <c r="AN349" s="257"/>
      <c r="AO349" s="257"/>
      <c r="AP349" s="257"/>
      <c r="AQ349" s="257"/>
      <c r="AR349" s="257"/>
      <c r="AS349" s="257"/>
      <c r="AT349" s="257"/>
      <c r="AU349" s="257"/>
      <c r="AV349" s="257"/>
      <c r="AW349" s="257"/>
      <c r="AX349" s="257"/>
      <c r="AY349" s="257"/>
      <c r="AZ349" s="257"/>
      <c r="BA349" s="257"/>
      <c r="BB349" s="257"/>
      <c r="BC349" s="257"/>
      <c r="BD349" s="257"/>
      <c r="BE349" s="257"/>
      <c r="BF349" s="257"/>
      <c r="BG349" s="257"/>
      <c r="BH349" s="257"/>
      <c r="BI349" s="257"/>
      <c r="BJ349" s="257"/>
      <c r="BK349" s="257"/>
      <c r="BL349" s="257"/>
      <c r="BM349" s="257"/>
      <c r="BN349" s="257"/>
      <c r="BO349" s="257"/>
      <c r="BP349" s="257"/>
      <c r="BQ349" s="257"/>
      <c r="BR349" s="257"/>
      <c r="BS349" s="257"/>
      <c r="BT349" s="257"/>
      <c r="BU349" s="257"/>
      <c r="BV349" s="257"/>
      <c r="BW349" s="257"/>
      <c r="BX349" s="257"/>
      <c r="BY349" s="257"/>
      <c r="BZ349" s="257"/>
      <c r="CA349" s="257"/>
      <c r="CB349" s="257"/>
      <c r="CC349" s="257"/>
      <c r="CD349" s="257"/>
      <c r="CE349" s="257"/>
      <c r="CF349" s="257"/>
      <c r="CG349" s="257"/>
      <c r="CH349" s="257"/>
      <c r="CI349" s="257"/>
      <c r="CJ349" s="257"/>
    </row>
    <row r="350" spans="2:88">
      <c r="B350" s="190">
        <v>346</v>
      </c>
      <c r="C350" s="190">
        <v>105</v>
      </c>
      <c r="D350" s="190"/>
      <c r="E350" s="216">
        <v>45055</v>
      </c>
      <c r="F350" s="228" t="s">
        <v>1769</v>
      </c>
      <c r="G350" s="229" t="s">
        <v>9</v>
      </c>
      <c r="H350" s="229" t="s">
        <v>1716</v>
      </c>
      <c r="I350" s="228" t="s">
        <v>1770</v>
      </c>
      <c r="J350" s="188" t="s">
        <v>1769</v>
      </c>
      <c r="K350" s="188" t="s">
        <v>1775</v>
      </c>
      <c r="L350" s="15" t="s">
        <v>1472</v>
      </c>
      <c r="N350" s="188" t="s">
        <v>1769</v>
      </c>
      <c r="O350" s="228"/>
      <c r="P350" s="212">
        <v>6.99</v>
      </c>
      <c r="Q350" s="212">
        <v>0.99857142857142855</v>
      </c>
      <c r="R350" s="212"/>
      <c r="S350" s="212"/>
      <c r="T350" s="190">
        <v>7</v>
      </c>
      <c r="U350" s="190">
        <v>0</v>
      </c>
      <c r="V350" s="190">
        <v>0</v>
      </c>
      <c r="W350" s="189" t="s">
        <v>360</v>
      </c>
      <c r="X350" s="259"/>
      <c r="Y350" s="257"/>
      <c r="Z350" s="257"/>
      <c r="AA350" s="257"/>
      <c r="AB350" s="257"/>
      <c r="AC350" s="257"/>
      <c r="AD350" s="257"/>
      <c r="AE350" s="257"/>
      <c r="AF350" s="257"/>
      <c r="AG350" s="257"/>
      <c r="AH350" s="257"/>
      <c r="AI350" s="257"/>
      <c r="AJ350" s="257"/>
      <c r="AK350" s="257"/>
      <c r="AL350" s="257"/>
      <c r="AM350" s="257"/>
      <c r="AN350" s="257"/>
      <c r="AO350" s="257"/>
      <c r="AP350" s="257"/>
      <c r="AQ350" s="257"/>
      <c r="AR350" s="257"/>
      <c r="AS350" s="257"/>
      <c r="AT350" s="257"/>
      <c r="AU350" s="257"/>
      <c r="AV350" s="257"/>
      <c r="AW350" s="257"/>
      <c r="AX350" s="257"/>
      <c r="AY350" s="257"/>
      <c r="AZ350" s="257"/>
      <c r="BA350" s="257"/>
      <c r="BB350" s="257"/>
      <c r="BC350" s="257"/>
      <c r="BD350" s="257"/>
      <c r="BE350" s="257"/>
      <c r="BF350" s="257"/>
      <c r="BG350" s="257"/>
      <c r="BH350" s="257"/>
      <c r="BI350" s="257"/>
      <c r="BJ350" s="257"/>
      <c r="BK350" s="257"/>
      <c r="BL350" s="257"/>
      <c r="BM350" s="257"/>
      <c r="BN350" s="257"/>
      <c r="BO350" s="257"/>
      <c r="BP350" s="257"/>
      <c r="BQ350" s="257"/>
      <c r="BR350" s="257"/>
      <c r="BS350" s="257"/>
      <c r="BT350" s="257"/>
      <c r="BU350" s="257"/>
      <c r="BV350" s="257"/>
      <c r="BW350" s="257"/>
      <c r="BX350" s="257"/>
      <c r="BY350" s="257"/>
      <c r="BZ350" s="257"/>
      <c r="CA350" s="257"/>
      <c r="CB350" s="257"/>
      <c r="CC350" s="257"/>
      <c r="CD350" s="257"/>
      <c r="CE350" s="257"/>
      <c r="CF350" s="257"/>
      <c r="CG350" s="257"/>
      <c r="CH350" s="257"/>
      <c r="CI350" s="257"/>
      <c r="CJ350" s="257"/>
    </row>
    <row r="351" spans="2:88">
      <c r="B351" s="190">
        <v>347</v>
      </c>
      <c r="C351" s="190">
        <v>106</v>
      </c>
      <c r="D351" s="190"/>
      <c r="E351" s="216">
        <v>45055</v>
      </c>
      <c r="F351" s="228" t="str">
        <f>F350</f>
        <v>CAIG Laboratories, Inc.</v>
      </c>
      <c r="G351" s="229" t="s">
        <v>9</v>
      </c>
      <c r="H351" s="229" t="str">
        <f>H350</f>
        <v>Manufacturer (industrial products)</v>
      </c>
      <c r="I351" s="228" t="str">
        <f>I350</f>
        <v>Poway, CA</v>
      </c>
      <c r="J351" s="188" t="str">
        <f>J350</f>
        <v>CAIG Laboratories, Inc.</v>
      </c>
      <c r="K351" s="188" t="s">
        <v>1778</v>
      </c>
      <c r="L351" s="15" t="s">
        <v>1472</v>
      </c>
      <c r="M351" s="214"/>
      <c r="N351" s="188" t="str">
        <f>N350</f>
        <v>CAIG Laboratories, Inc.</v>
      </c>
      <c r="O351" s="228"/>
      <c r="P351" s="212">
        <v>5.95</v>
      </c>
      <c r="Q351" s="212">
        <v>1.3222222222222222</v>
      </c>
      <c r="R351" s="212"/>
      <c r="S351" s="212"/>
      <c r="T351" s="190">
        <v>4.5</v>
      </c>
      <c r="U351" s="190">
        <v>0</v>
      </c>
      <c r="V351" s="190">
        <v>0</v>
      </c>
      <c r="W351" s="189" t="s">
        <v>360</v>
      </c>
      <c r="X351" s="259"/>
      <c r="Y351" s="257"/>
      <c r="Z351" s="257"/>
      <c r="AA351" s="257"/>
      <c r="AB351" s="257"/>
      <c r="AC351" s="257"/>
      <c r="AD351" s="257"/>
      <c r="AE351" s="257"/>
      <c r="AF351" s="257"/>
      <c r="AG351" s="257"/>
      <c r="AH351" s="257"/>
      <c r="AI351" s="257"/>
      <c r="AJ351" s="257"/>
      <c r="AK351" s="257"/>
      <c r="AL351" s="257"/>
      <c r="AM351" s="257"/>
      <c r="AN351" s="257"/>
      <c r="AO351" s="257"/>
      <c r="AP351" s="257"/>
      <c r="AQ351" s="257"/>
      <c r="AR351" s="257"/>
      <c r="AS351" s="257"/>
      <c r="AT351" s="257"/>
      <c r="AU351" s="257"/>
      <c r="AV351" s="257"/>
      <c r="AW351" s="257"/>
      <c r="AX351" s="257"/>
      <c r="AY351" s="257"/>
      <c r="AZ351" s="257"/>
      <c r="BA351" s="257"/>
      <c r="BB351" s="257"/>
      <c r="BC351" s="257"/>
      <c r="BD351" s="257"/>
      <c r="BE351" s="257"/>
      <c r="BF351" s="257"/>
      <c r="BG351" s="257"/>
      <c r="BH351" s="257"/>
      <c r="BI351" s="257"/>
      <c r="BJ351" s="257"/>
      <c r="BK351" s="257"/>
      <c r="BL351" s="257"/>
      <c r="BM351" s="257"/>
      <c r="BN351" s="257"/>
      <c r="BO351" s="257"/>
      <c r="BP351" s="257"/>
      <c r="BQ351" s="257"/>
      <c r="BR351" s="257"/>
      <c r="BS351" s="257"/>
      <c r="BT351" s="257"/>
      <c r="BU351" s="257"/>
      <c r="BV351" s="257"/>
      <c r="BW351" s="257"/>
      <c r="BX351" s="257"/>
      <c r="BY351" s="257"/>
      <c r="BZ351" s="257"/>
      <c r="CA351" s="257"/>
      <c r="CB351" s="257"/>
      <c r="CC351" s="257"/>
      <c r="CD351" s="257"/>
      <c r="CE351" s="257"/>
      <c r="CF351" s="257"/>
      <c r="CG351" s="257"/>
      <c r="CH351" s="257"/>
      <c r="CI351" s="257"/>
      <c r="CJ351" s="257"/>
    </row>
    <row r="352" spans="2:88">
      <c r="B352" s="190">
        <v>348</v>
      </c>
      <c r="C352" s="190">
        <v>107</v>
      </c>
      <c r="D352" s="190"/>
      <c r="E352" s="216">
        <v>45055</v>
      </c>
      <c r="F352" s="228" t="str">
        <f>F351</f>
        <v>CAIG Laboratories, Inc.</v>
      </c>
      <c r="G352" s="229" t="s">
        <v>9</v>
      </c>
      <c r="H352" s="229" t="str">
        <f>H351</f>
        <v>Manufacturer (industrial products)</v>
      </c>
      <c r="I352" s="228" t="str">
        <f>I351</f>
        <v>Poway, CA</v>
      </c>
      <c r="J352" s="188" t="s">
        <v>1769</v>
      </c>
      <c r="K352" s="188" t="s">
        <v>1780</v>
      </c>
      <c r="L352" s="15" t="s">
        <v>1472</v>
      </c>
      <c r="N352" s="188" t="s">
        <v>1769</v>
      </c>
      <c r="O352" s="228"/>
      <c r="P352" s="212">
        <f>410.64/50</f>
        <v>8.2127999999999997</v>
      </c>
      <c r="Q352" s="212">
        <v>0.82128000000000001</v>
      </c>
      <c r="R352" s="212"/>
      <c r="S352" s="212"/>
      <c r="T352" s="190">
        <v>10</v>
      </c>
      <c r="U352" s="190">
        <v>0</v>
      </c>
      <c r="V352" s="190">
        <v>0</v>
      </c>
      <c r="W352" s="189" t="s">
        <v>360</v>
      </c>
      <c r="X352" s="259"/>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7"/>
      <c r="AY352" s="257"/>
      <c r="AZ352" s="257"/>
      <c r="BA352" s="257"/>
      <c r="BB352" s="257"/>
      <c r="BC352" s="257"/>
      <c r="BD352" s="257"/>
      <c r="BE352" s="257"/>
      <c r="BF352" s="257"/>
      <c r="BG352" s="257"/>
      <c r="BH352" s="257"/>
      <c r="BI352" s="257"/>
      <c r="BJ352" s="257"/>
      <c r="BK352" s="257"/>
      <c r="BL352" s="257"/>
      <c r="BM352" s="257"/>
      <c r="BN352" s="257"/>
      <c r="BO352" s="257"/>
      <c r="BP352" s="257"/>
      <c r="BQ352" s="257"/>
      <c r="BR352" s="257"/>
      <c r="BS352" s="257"/>
      <c r="BT352" s="257"/>
      <c r="BU352" s="257"/>
      <c r="BV352" s="257"/>
      <c r="BW352" s="257"/>
      <c r="BX352" s="257"/>
      <c r="BY352" s="257"/>
      <c r="BZ352" s="257"/>
      <c r="CA352" s="257"/>
      <c r="CB352" s="257"/>
      <c r="CC352" s="257"/>
      <c r="CD352" s="257"/>
      <c r="CE352" s="257"/>
      <c r="CF352" s="257"/>
      <c r="CG352" s="257"/>
      <c r="CH352" s="257"/>
      <c r="CI352" s="257"/>
      <c r="CJ352" s="257"/>
    </row>
    <row r="353" spans="2:88">
      <c r="B353" s="190">
        <v>349</v>
      </c>
      <c r="C353" s="190">
        <v>108</v>
      </c>
      <c r="D353" s="190"/>
      <c r="E353" s="216">
        <v>45055</v>
      </c>
      <c r="F353" s="228" t="s">
        <v>1784</v>
      </c>
      <c r="G353" s="229" t="s">
        <v>9</v>
      </c>
      <c r="H353" s="229" t="s">
        <v>1790</v>
      </c>
      <c r="I353" s="228" t="s">
        <v>1785</v>
      </c>
      <c r="J353" s="188" t="s">
        <v>1784</v>
      </c>
      <c r="K353" s="188" t="s">
        <v>1791</v>
      </c>
      <c r="L353" s="15" t="s">
        <v>1472</v>
      </c>
      <c r="M353" s="214" t="s">
        <v>19</v>
      </c>
      <c r="N353" s="188" t="s">
        <v>1784</v>
      </c>
      <c r="O353" s="228"/>
      <c r="P353" s="212">
        <v>19.329999999999998</v>
      </c>
      <c r="Q353" s="212">
        <v>1.9329999999999998</v>
      </c>
      <c r="R353" s="212"/>
      <c r="S353" s="212"/>
      <c r="T353" s="190">
        <v>10</v>
      </c>
      <c r="U353" s="190">
        <v>1</v>
      </c>
      <c r="V353" s="190">
        <v>1</v>
      </c>
      <c r="W353" s="189" t="s">
        <v>360</v>
      </c>
      <c r="X353" s="259"/>
      <c r="Y353" s="257"/>
      <c r="Z353" s="257"/>
      <c r="AA353" s="257"/>
      <c r="AB353" s="257"/>
      <c r="AC353" s="257"/>
      <c r="AD353" s="257"/>
      <c r="AE353" s="257"/>
      <c r="AF353" s="257"/>
      <c r="AG353" s="257"/>
      <c r="AH353" s="257"/>
      <c r="AI353" s="257"/>
      <c r="AJ353" s="257"/>
      <c r="AK353" s="257"/>
      <c r="AL353" s="257"/>
      <c r="AM353" s="257"/>
      <c r="AN353" s="257"/>
      <c r="AO353" s="257"/>
      <c r="AP353" s="257"/>
      <c r="AQ353" s="257"/>
      <c r="AR353" s="257"/>
      <c r="AS353" s="257"/>
      <c r="AT353" s="257"/>
      <c r="AU353" s="257"/>
      <c r="AV353" s="257"/>
      <c r="AW353" s="257"/>
      <c r="AX353" s="257"/>
      <c r="AY353" s="257"/>
      <c r="AZ353" s="257"/>
      <c r="BA353" s="257"/>
      <c r="BB353" s="257"/>
      <c r="BC353" s="257"/>
      <c r="BD353" s="257"/>
      <c r="BE353" s="257"/>
      <c r="BF353" s="257"/>
      <c r="BG353" s="257"/>
      <c r="BH353" s="257"/>
      <c r="BI353" s="257"/>
      <c r="BJ353" s="257"/>
      <c r="BK353" s="257"/>
      <c r="BL353" s="257"/>
      <c r="BM353" s="257"/>
      <c r="BN353" s="257"/>
      <c r="BO353" s="257"/>
      <c r="BP353" s="257"/>
      <c r="BQ353" s="257"/>
      <c r="BR353" s="257"/>
      <c r="BS353" s="257"/>
      <c r="BT353" s="257"/>
      <c r="BU353" s="257"/>
      <c r="BV353" s="257"/>
      <c r="BW353" s="257"/>
      <c r="BX353" s="257"/>
      <c r="BY353" s="257"/>
      <c r="BZ353" s="257"/>
      <c r="CA353" s="257"/>
      <c r="CB353" s="257"/>
      <c r="CC353" s="257"/>
      <c r="CD353" s="257"/>
      <c r="CE353" s="257"/>
      <c r="CF353" s="257"/>
      <c r="CG353" s="257"/>
      <c r="CH353" s="257"/>
      <c r="CI353" s="257"/>
      <c r="CJ353" s="257"/>
    </row>
    <row r="354" spans="2:88">
      <c r="B354" s="190">
        <v>350</v>
      </c>
      <c r="C354" s="190">
        <v>109</v>
      </c>
      <c r="D354" s="190"/>
      <c r="E354" s="216">
        <v>45055</v>
      </c>
      <c r="F354" s="228" t="s">
        <v>1793</v>
      </c>
      <c r="G354" s="229" t="s">
        <v>9</v>
      </c>
      <c r="H354" s="229" t="s">
        <v>1799</v>
      </c>
      <c r="I354" s="228" t="s">
        <v>1794</v>
      </c>
      <c r="J354" s="188" t="s">
        <v>1793</v>
      </c>
      <c r="K354" s="188" t="s">
        <v>1800</v>
      </c>
      <c r="L354" s="15" t="s">
        <v>1472</v>
      </c>
      <c r="N354" s="188" t="s">
        <v>1793</v>
      </c>
      <c r="O354" s="228"/>
      <c r="P354" s="212">
        <v>27.37</v>
      </c>
      <c r="Q354" s="212">
        <v>3.4212500000000001</v>
      </c>
      <c r="R354" s="212"/>
      <c r="S354" s="212"/>
      <c r="T354" s="190">
        <v>8</v>
      </c>
      <c r="U354" s="190">
        <v>1</v>
      </c>
      <c r="V354" s="190">
        <v>1</v>
      </c>
      <c r="W354" s="189" t="s">
        <v>600</v>
      </c>
      <c r="X354" s="259"/>
      <c r="Y354" s="257"/>
      <c r="Z354" s="257"/>
      <c r="AA354" s="257"/>
      <c r="AB354" s="257"/>
      <c r="AC354" s="257"/>
      <c r="AD354" s="257"/>
      <c r="AE354" s="257"/>
      <c r="AF354" s="257"/>
      <c r="AG354" s="257"/>
      <c r="AH354" s="257"/>
      <c r="AI354" s="257"/>
      <c r="AJ354" s="257"/>
      <c r="AK354" s="257"/>
      <c r="AL354" s="257"/>
      <c r="AM354" s="257"/>
      <c r="AN354" s="257"/>
      <c r="AO354" s="257"/>
      <c r="AP354" s="257"/>
      <c r="AQ354" s="257"/>
      <c r="AR354" s="257"/>
      <c r="AS354" s="257"/>
      <c r="AT354" s="257"/>
      <c r="AU354" s="257"/>
      <c r="AV354" s="257"/>
      <c r="AW354" s="257"/>
      <c r="AX354" s="257"/>
      <c r="AY354" s="257"/>
      <c r="AZ354" s="257"/>
      <c r="BA354" s="257"/>
      <c r="BB354" s="257"/>
      <c r="BC354" s="257"/>
      <c r="BD354" s="257"/>
      <c r="BE354" s="257"/>
      <c r="BF354" s="257"/>
      <c r="BG354" s="257"/>
      <c r="BH354" s="257"/>
      <c r="BI354" s="257"/>
      <c r="BJ354" s="257"/>
      <c r="BK354" s="257"/>
      <c r="BL354" s="257"/>
      <c r="BM354" s="257"/>
      <c r="BN354" s="257"/>
      <c r="BO354" s="257"/>
      <c r="BP354" s="257"/>
      <c r="BQ354" s="257"/>
      <c r="BR354" s="257"/>
      <c r="BS354" s="257"/>
      <c r="BT354" s="257"/>
      <c r="BU354" s="257"/>
      <c r="BV354" s="257"/>
      <c r="BW354" s="257"/>
      <c r="BX354" s="257"/>
      <c r="BY354" s="257"/>
      <c r="BZ354" s="257"/>
      <c r="CA354" s="257"/>
      <c r="CB354" s="257"/>
      <c r="CC354" s="257"/>
      <c r="CD354" s="257"/>
      <c r="CE354" s="257"/>
      <c r="CF354" s="257"/>
      <c r="CG354" s="257"/>
      <c r="CH354" s="257"/>
      <c r="CI354" s="257"/>
      <c r="CJ354" s="257"/>
    </row>
    <row r="355" spans="2:88">
      <c r="B355" s="190">
        <v>351</v>
      </c>
      <c r="C355" s="190">
        <v>110</v>
      </c>
      <c r="D355" s="190"/>
      <c r="E355" s="216">
        <v>45055</v>
      </c>
      <c r="F355" s="228" t="s">
        <v>802</v>
      </c>
      <c r="G355" s="229" t="s">
        <v>9</v>
      </c>
      <c r="H355" s="229" t="s">
        <v>1808</v>
      </c>
      <c r="I355" s="228" t="s">
        <v>1803</v>
      </c>
      <c r="J355" s="188" t="s">
        <v>797</v>
      </c>
      <c r="K355" s="188" t="s">
        <v>1809</v>
      </c>
      <c r="L355" s="15" t="s">
        <v>1472</v>
      </c>
      <c r="M355" s="225" t="s">
        <v>19</v>
      </c>
      <c r="N355" s="188" t="s">
        <v>802</v>
      </c>
      <c r="O355" s="228"/>
      <c r="P355" s="212"/>
      <c r="Q355" s="212" t="s">
        <v>486</v>
      </c>
      <c r="R355" s="212"/>
      <c r="S355" s="212"/>
      <c r="T355" s="190">
        <v>7</v>
      </c>
      <c r="U355" s="190">
        <v>1</v>
      </c>
      <c r="V355" s="190">
        <v>1</v>
      </c>
      <c r="W355" s="189" t="s">
        <v>360</v>
      </c>
      <c r="X355" s="259"/>
      <c r="Y355" s="257"/>
      <c r="Z355" s="257"/>
      <c r="AA355" s="257"/>
      <c r="AB355" s="257"/>
      <c r="AC355" s="257"/>
      <c r="AD355" s="257"/>
      <c r="AE355" s="257"/>
      <c r="AF355" s="257"/>
      <c r="AG355" s="257"/>
      <c r="AH355" s="257"/>
      <c r="AI355" s="257"/>
      <c r="AJ355" s="257"/>
      <c r="AK355" s="257"/>
      <c r="AL355" s="257"/>
      <c r="AM355" s="257"/>
      <c r="AN355" s="257"/>
      <c r="AO355" s="257"/>
      <c r="AP355" s="257"/>
      <c r="AQ355" s="257"/>
      <c r="AR355" s="257"/>
      <c r="AS355" s="257"/>
      <c r="AT355" s="257"/>
      <c r="AU355" s="257"/>
      <c r="AV355" s="257"/>
      <c r="AW355" s="257"/>
      <c r="AX355" s="257"/>
      <c r="AY355" s="257"/>
      <c r="AZ355" s="257"/>
      <c r="BA355" s="257"/>
      <c r="BB355" s="257"/>
      <c r="BC355" s="257"/>
      <c r="BD355" s="257"/>
      <c r="BE355" s="257"/>
      <c r="BF355" s="257"/>
      <c r="BG355" s="257"/>
      <c r="BH355" s="257"/>
      <c r="BI355" s="257"/>
      <c r="BJ355" s="257"/>
      <c r="BK355" s="257"/>
      <c r="BL355" s="257"/>
      <c r="BM355" s="257"/>
      <c r="BN355" s="257"/>
      <c r="BO355" s="257"/>
      <c r="BP355" s="257"/>
      <c r="BQ355" s="257"/>
      <c r="BR355" s="257"/>
      <c r="BS355" s="257"/>
      <c r="BT355" s="257"/>
      <c r="BU355" s="257"/>
      <c r="BV355" s="257"/>
      <c r="BW355" s="257"/>
      <c r="BX355" s="257"/>
      <c r="BY355" s="257"/>
      <c r="BZ355" s="257"/>
      <c r="CA355" s="257"/>
      <c r="CB355" s="257"/>
      <c r="CC355" s="257"/>
      <c r="CD355" s="257"/>
      <c r="CE355" s="257"/>
      <c r="CF355" s="257"/>
      <c r="CG355" s="257"/>
      <c r="CH355" s="257"/>
      <c r="CI355" s="257"/>
      <c r="CJ355" s="257"/>
    </row>
    <row r="356" spans="2:88">
      <c r="B356" s="190">
        <v>352</v>
      </c>
      <c r="C356" s="190">
        <v>111</v>
      </c>
      <c r="D356" s="190"/>
      <c r="E356" s="216">
        <v>45055</v>
      </c>
      <c r="F356" s="228" t="s">
        <v>802</v>
      </c>
      <c r="G356" s="229" t="s">
        <v>9</v>
      </c>
      <c r="H356" s="229" t="s">
        <v>1808</v>
      </c>
      <c r="I356" s="228" t="s">
        <v>1803</v>
      </c>
      <c r="J356" s="188" t="s">
        <v>797</v>
      </c>
      <c r="K356" s="188" t="s">
        <v>1812</v>
      </c>
      <c r="L356" s="15" t="s">
        <v>1472</v>
      </c>
      <c r="M356" s="225" t="s">
        <v>19</v>
      </c>
      <c r="N356" s="188" t="s">
        <v>802</v>
      </c>
      <c r="O356" s="228"/>
      <c r="P356" s="212"/>
      <c r="Q356" s="212" t="s">
        <v>486</v>
      </c>
      <c r="R356" s="212"/>
      <c r="S356" s="212"/>
      <c r="T356" s="190">
        <v>13</v>
      </c>
      <c r="U356" s="190">
        <v>1</v>
      </c>
      <c r="V356" s="190">
        <v>1</v>
      </c>
      <c r="W356" s="189" t="s">
        <v>360</v>
      </c>
      <c r="X356" s="259"/>
      <c r="Y356" s="257"/>
      <c r="Z356" s="257"/>
      <c r="AA356" s="257"/>
      <c r="AB356" s="257"/>
      <c r="AC356" s="257"/>
      <c r="AD356" s="257"/>
      <c r="AE356" s="257"/>
      <c r="AF356" s="257"/>
      <c r="AG356" s="257"/>
      <c r="AH356" s="257"/>
      <c r="AI356" s="257"/>
      <c r="AJ356" s="257"/>
      <c r="AK356" s="257"/>
      <c r="AL356" s="257"/>
      <c r="AM356" s="257"/>
      <c r="AN356" s="257"/>
      <c r="AO356" s="257"/>
      <c r="AP356" s="257"/>
      <c r="AQ356" s="257"/>
      <c r="AR356" s="257"/>
      <c r="AS356" s="257"/>
      <c r="AT356" s="257"/>
      <c r="AU356" s="257"/>
      <c r="AV356" s="257"/>
      <c r="AW356" s="257"/>
      <c r="AX356" s="257"/>
      <c r="AY356" s="257"/>
      <c r="AZ356" s="257"/>
      <c r="BA356" s="257"/>
      <c r="BB356" s="257"/>
      <c r="BC356" s="257"/>
      <c r="BD356" s="257"/>
      <c r="BE356" s="257"/>
      <c r="BF356" s="257"/>
      <c r="BG356" s="257"/>
      <c r="BH356" s="257"/>
      <c r="BI356" s="257"/>
      <c r="BJ356" s="257"/>
      <c r="BK356" s="257"/>
      <c r="BL356" s="257"/>
      <c r="BM356" s="257"/>
      <c r="BN356" s="257"/>
      <c r="BO356" s="257"/>
      <c r="BP356" s="257"/>
      <c r="BQ356" s="257"/>
      <c r="BR356" s="257"/>
      <c r="BS356" s="257"/>
      <c r="BT356" s="257"/>
      <c r="BU356" s="257"/>
      <c r="BV356" s="257"/>
      <c r="BW356" s="257"/>
      <c r="BX356" s="257"/>
      <c r="BY356" s="257"/>
      <c r="BZ356" s="257"/>
      <c r="CA356" s="257"/>
      <c r="CB356" s="257"/>
      <c r="CC356" s="257"/>
      <c r="CD356" s="257"/>
      <c r="CE356" s="257"/>
      <c r="CF356" s="257"/>
      <c r="CG356" s="257"/>
      <c r="CH356" s="257"/>
      <c r="CI356" s="257"/>
      <c r="CJ356" s="257"/>
    </row>
    <row r="357" spans="2:88">
      <c r="B357" s="190">
        <v>353</v>
      </c>
      <c r="C357" s="190">
        <v>112</v>
      </c>
      <c r="D357" s="190"/>
      <c r="E357" s="216">
        <v>45055</v>
      </c>
      <c r="F357" s="228" t="s">
        <v>1814</v>
      </c>
      <c r="G357" s="229" t="s">
        <v>9</v>
      </c>
      <c r="H357" s="229" t="s">
        <v>1820</v>
      </c>
      <c r="I357" s="228" t="s">
        <v>1815</v>
      </c>
      <c r="J357" s="188" t="s">
        <v>1814</v>
      </c>
      <c r="K357" s="188" t="s">
        <v>1821</v>
      </c>
      <c r="L357" s="15" t="s">
        <v>1384</v>
      </c>
      <c r="M357" s="214"/>
      <c r="N357" s="188" t="s">
        <v>1814</v>
      </c>
      <c r="O357" s="228"/>
      <c r="P357" s="212"/>
      <c r="Q357" s="212"/>
      <c r="R357" s="212"/>
      <c r="S357" s="212"/>
      <c r="T357" s="190" t="s">
        <v>350</v>
      </c>
      <c r="U357" s="190">
        <v>1</v>
      </c>
      <c r="V357" s="190">
        <v>1</v>
      </c>
      <c r="W357" s="189" t="s">
        <v>360</v>
      </c>
      <c r="X357" s="259"/>
      <c r="Y357" s="257"/>
      <c r="Z357" s="257"/>
      <c r="AA357" s="257"/>
      <c r="AB357" s="257"/>
      <c r="AC357" s="257"/>
      <c r="AD357" s="257"/>
      <c r="AE357" s="257"/>
      <c r="AF357" s="257"/>
      <c r="AG357" s="257"/>
      <c r="AH357" s="257"/>
      <c r="AI357" s="257"/>
      <c r="AJ357" s="257"/>
      <c r="AK357" s="257"/>
      <c r="AL357" s="257"/>
      <c r="AM357" s="257"/>
      <c r="AN357" s="257"/>
      <c r="AO357" s="257"/>
      <c r="AP357" s="257"/>
      <c r="AQ357" s="257"/>
      <c r="AR357" s="257"/>
      <c r="AS357" s="257"/>
      <c r="AT357" s="257"/>
      <c r="AU357" s="257"/>
      <c r="AV357" s="257"/>
      <c r="AW357" s="257"/>
      <c r="AX357" s="257"/>
      <c r="AY357" s="257"/>
      <c r="AZ357" s="257"/>
      <c r="BA357" s="257"/>
      <c r="BB357" s="257"/>
      <c r="BC357" s="257"/>
      <c r="BD357" s="257"/>
      <c r="BE357" s="257"/>
      <c r="BF357" s="257"/>
      <c r="BG357" s="257"/>
      <c r="BH357" s="257"/>
      <c r="BI357" s="257"/>
      <c r="BJ357" s="257"/>
      <c r="BK357" s="257"/>
      <c r="BL357" s="257"/>
      <c r="BM357" s="257"/>
      <c r="BN357" s="257"/>
      <c r="BO357" s="257"/>
      <c r="BP357" s="257"/>
      <c r="BQ357" s="257"/>
      <c r="BR357" s="257"/>
      <c r="BS357" s="257"/>
      <c r="BT357" s="257"/>
      <c r="BU357" s="257"/>
      <c r="BV357" s="257"/>
      <c r="BW357" s="257"/>
      <c r="BX357" s="257"/>
      <c r="BY357" s="257"/>
      <c r="BZ357" s="257"/>
      <c r="CA357" s="257"/>
      <c r="CB357" s="257"/>
      <c r="CC357" s="257"/>
      <c r="CD357" s="257"/>
      <c r="CE357" s="257"/>
      <c r="CF357" s="257"/>
      <c r="CG357" s="257"/>
      <c r="CH357" s="257"/>
      <c r="CI357" s="257"/>
      <c r="CJ357" s="257"/>
    </row>
    <row r="358" spans="2:88">
      <c r="B358" s="190">
        <v>354</v>
      </c>
      <c r="C358" s="190">
        <v>113</v>
      </c>
      <c r="D358" s="190"/>
      <c r="E358" s="216">
        <v>45055</v>
      </c>
      <c r="F358" s="228" t="s">
        <v>1824</v>
      </c>
      <c r="G358" s="229" t="s">
        <v>9</v>
      </c>
      <c r="H358" s="229" t="s">
        <v>1829</v>
      </c>
      <c r="I358" s="228" t="s">
        <v>1316</v>
      </c>
      <c r="J358" s="188" t="s">
        <v>1824</v>
      </c>
      <c r="K358" s="188" t="s">
        <v>1830</v>
      </c>
      <c r="L358" s="15" t="s">
        <v>1472</v>
      </c>
      <c r="M358" s="195" t="s">
        <v>1832</v>
      </c>
      <c r="N358" s="188" t="s">
        <v>1824</v>
      </c>
      <c r="O358" s="228"/>
      <c r="P358" s="212">
        <v>20.62</v>
      </c>
      <c r="Q358" s="212">
        <v>2.0620000000000003</v>
      </c>
      <c r="R358" s="212"/>
      <c r="S358" s="212"/>
      <c r="T358" s="190">
        <v>10</v>
      </c>
      <c r="U358" s="190">
        <v>0</v>
      </c>
      <c r="V358" s="190">
        <v>1</v>
      </c>
      <c r="W358" s="189" t="s">
        <v>600</v>
      </c>
      <c r="X358" s="259"/>
      <c r="Y358" s="257"/>
      <c r="Z358" s="257"/>
      <c r="AA358" s="257"/>
      <c r="AB358" s="257"/>
      <c r="AC358" s="257"/>
      <c r="AD358" s="257"/>
      <c r="AE358" s="257"/>
      <c r="AF358" s="257"/>
      <c r="AG358" s="257"/>
      <c r="AH358" s="257"/>
      <c r="AI358" s="257"/>
      <c r="AJ358" s="257"/>
      <c r="AK358" s="257"/>
      <c r="AL358" s="257"/>
      <c r="AM358" s="257"/>
      <c r="AN358" s="257"/>
      <c r="AO358" s="257"/>
      <c r="AP358" s="257"/>
      <c r="AQ358" s="257"/>
      <c r="AR358" s="257"/>
      <c r="AS358" s="257"/>
      <c r="AT358" s="257"/>
      <c r="AU358" s="257"/>
      <c r="AV358" s="257"/>
      <c r="AW358" s="257"/>
      <c r="AX358" s="257"/>
      <c r="AY358" s="257"/>
      <c r="AZ358" s="257"/>
      <c r="BA358" s="257"/>
      <c r="BB358" s="257"/>
      <c r="BC358" s="257"/>
      <c r="BD358" s="257"/>
      <c r="BE358" s="257"/>
      <c r="BF358" s="257"/>
      <c r="BG358" s="257"/>
      <c r="BH358" s="257"/>
      <c r="BI358" s="257"/>
      <c r="BJ358" s="257"/>
      <c r="BK358" s="257"/>
      <c r="BL358" s="257"/>
      <c r="BM358" s="257"/>
      <c r="BN358" s="257"/>
      <c r="BO358" s="257"/>
      <c r="BP358" s="257"/>
      <c r="BQ358" s="257"/>
      <c r="BR358" s="257"/>
      <c r="BS358" s="257"/>
      <c r="BT358" s="257"/>
      <c r="BU358" s="257"/>
      <c r="BV358" s="257"/>
      <c r="BW358" s="257"/>
      <c r="BX358" s="257"/>
      <c r="BY358" s="257"/>
      <c r="BZ358" s="257"/>
      <c r="CA358" s="257"/>
      <c r="CB358" s="257"/>
      <c r="CC358" s="257"/>
      <c r="CD358" s="257"/>
      <c r="CE358" s="257"/>
      <c r="CF358" s="257"/>
      <c r="CG358" s="257"/>
      <c r="CH358" s="257"/>
      <c r="CI358" s="257"/>
      <c r="CJ358" s="257"/>
    </row>
    <row r="359" spans="2:88">
      <c r="B359" s="190">
        <v>355</v>
      </c>
      <c r="C359" s="190">
        <v>114</v>
      </c>
      <c r="D359" s="190"/>
      <c r="E359" s="216">
        <v>45055</v>
      </c>
      <c r="F359" s="228" t="s">
        <v>1835</v>
      </c>
      <c r="G359" s="229" t="s">
        <v>9</v>
      </c>
      <c r="H359" s="229" t="s">
        <v>1840</v>
      </c>
      <c r="I359" s="228" t="s">
        <v>1836</v>
      </c>
      <c r="J359" s="188" t="s">
        <v>1835</v>
      </c>
      <c r="K359" s="188" t="s">
        <v>1841</v>
      </c>
      <c r="L359" s="15" t="s">
        <v>1472</v>
      </c>
      <c r="M359" s="214"/>
      <c r="N359" s="188" t="s">
        <v>1835</v>
      </c>
      <c r="O359" s="228"/>
      <c r="P359" s="212"/>
      <c r="Q359" s="212" t="s">
        <v>486</v>
      </c>
      <c r="R359" s="212"/>
      <c r="S359" s="212"/>
      <c r="T359" s="190">
        <v>10</v>
      </c>
      <c r="U359" s="190">
        <v>1</v>
      </c>
      <c r="V359" s="190">
        <v>1</v>
      </c>
      <c r="W359" s="189" t="s">
        <v>600</v>
      </c>
      <c r="X359" s="259"/>
      <c r="Y359" s="257"/>
      <c r="Z359" s="257"/>
      <c r="AA359" s="257"/>
      <c r="AB359" s="257"/>
      <c r="AC359" s="257"/>
      <c r="AD359" s="257"/>
      <c r="AE359" s="257"/>
      <c r="AF359" s="257"/>
      <c r="AG359" s="257"/>
      <c r="AH359" s="257"/>
      <c r="AI359" s="257"/>
      <c r="AJ359" s="257"/>
      <c r="AK359" s="257"/>
      <c r="AL359" s="257"/>
      <c r="AM359" s="257"/>
      <c r="AN359" s="257"/>
      <c r="AO359" s="257"/>
      <c r="AP359" s="257"/>
      <c r="AQ359" s="257"/>
      <c r="AR359" s="257"/>
      <c r="AS359" s="257"/>
      <c r="AT359" s="257"/>
      <c r="AU359" s="257"/>
      <c r="AV359" s="257"/>
      <c r="AW359" s="257"/>
      <c r="AX359" s="257"/>
      <c r="AY359" s="257"/>
      <c r="AZ359" s="257"/>
      <c r="BA359" s="257"/>
      <c r="BB359" s="257"/>
      <c r="BC359" s="257"/>
      <c r="BD359" s="257"/>
      <c r="BE359" s="257"/>
      <c r="BF359" s="257"/>
      <c r="BG359" s="257"/>
      <c r="BH359" s="257"/>
      <c r="BI359" s="257"/>
      <c r="BJ359" s="257"/>
      <c r="BK359" s="257"/>
      <c r="BL359" s="257"/>
      <c r="BM359" s="257"/>
      <c r="BN359" s="257"/>
      <c r="BO359" s="257"/>
      <c r="BP359" s="257"/>
      <c r="BQ359" s="257"/>
      <c r="BR359" s="257"/>
      <c r="BS359" s="257"/>
      <c r="BT359" s="257"/>
      <c r="BU359" s="257"/>
      <c r="BV359" s="257"/>
      <c r="BW359" s="257"/>
      <c r="BX359" s="257"/>
      <c r="BY359" s="257"/>
      <c r="BZ359" s="257"/>
      <c r="CA359" s="257"/>
      <c r="CB359" s="257"/>
      <c r="CC359" s="257"/>
      <c r="CD359" s="257"/>
      <c r="CE359" s="257"/>
      <c r="CF359" s="257"/>
      <c r="CG359" s="257"/>
      <c r="CH359" s="257"/>
      <c r="CI359" s="257"/>
      <c r="CJ359" s="257"/>
    </row>
    <row r="360" spans="2:88">
      <c r="B360" s="190">
        <v>356</v>
      </c>
      <c r="C360" s="190">
        <v>115</v>
      </c>
      <c r="D360" s="190"/>
      <c r="E360" s="216">
        <v>45055</v>
      </c>
      <c r="F360" s="228" t="s">
        <v>1844</v>
      </c>
      <c r="G360" s="229" t="s">
        <v>9</v>
      </c>
      <c r="H360" s="229" t="s">
        <v>1850</v>
      </c>
      <c r="I360" s="228" t="s">
        <v>1845</v>
      </c>
      <c r="J360" s="188" t="s">
        <v>1844</v>
      </c>
      <c r="K360" s="188" t="s">
        <v>1851</v>
      </c>
      <c r="L360" s="15" t="s">
        <v>1472</v>
      </c>
      <c r="N360" s="188" t="s">
        <v>1844</v>
      </c>
      <c r="O360" s="228"/>
      <c r="P360" s="212"/>
      <c r="Q360" s="212" t="s">
        <v>486</v>
      </c>
      <c r="R360" s="212"/>
      <c r="S360" s="212"/>
      <c r="T360" s="190">
        <v>7</v>
      </c>
      <c r="U360" s="190">
        <v>1</v>
      </c>
      <c r="V360" s="190">
        <v>1</v>
      </c>
      <c r="W360" s="189" t="s">
        <v>1853</v>
      </c>
      <c r="X360" s="259"/>
      <c r="Y360" s="257"/>
      <c r="Z360" s="257"/>
      <c r="AA360" s="257"/>
      <c r="AB360" s="257"/>
      <c r="AC360" s="257"/>
      <c r="AD360" s="257"/>
      <c r="AE360" s="257"/>
      <c r="AF360" s="257"/>
      <c r="AG360" s="257"/>
      <c r="AH360" s="257"/>
      <c r="AI360" s="257"/>
      <c r="AJ360" s="257"/>
      <c r="AK360" s="257"/>
      <c r="AL360" s="257"/>
      <c r="AM360" s="257"/>
      <c r="AN360" s="257"/>
      <c r="AO360" s="257"/>
      <c r="AP360" s="257"/>
      <c r="AQ360" s="257"/>
      <c r="AR360" s="257"/>
      <c r="AS360" s="257"/>
      <c r="AT360" s="257"/>
      <c r="AU360" s="257"/>
      <c r="AV360" s="257"/>
      <c r="AW360" s="257"/>
      <c r="AX360" s="257"/>
      <c r="AY360" s="257"/>
      <c r="AZ360" s="257"/>
      <c r="BA360" s="257"/>
      <c r="BB360" s="257"/>
      <c r="BC360" s="257"/>
      <c r="BD360" s="257"/>
      <c r="BE360" s="257"/>
      <c r="BF360" s="257"/>
      <c r="BG360" s="257"/>
      <c r="BH360" s="257"/>
      <c r="BI360" s="257"/>
      <c r="BJ360" s="257"/>
      <c r="BK360" s="257"/>
      <c r="BL360" s="257"/>
      <c r="BM360" s="257"/>
      <c r="BN360" s="257"/>
      <c r="BO360" s="257"/>
      <c r="BP360" s="257"/>
      <c r="BQ360" s="257"/>
      <c r="BR360" s="257"/>
      <c r="BS360" s="257"/>
      <c r="BT360" s="257"/>
      <c r="BU360" s="257"/>
      <c r="BV360" s="257"/>
      <c r="BW360" s="257"/>
      <c r="BX360" s="257"/>
      <c r="BY360" s="257"/>
      <c r="BZ360" s="257"/>
      <c r="CA360" s="257"/>
      <c r="CB360" s="257"/>
      <c r="CC360" s="257"/>
      <c r="CD360" s="257"/>
      <c r="CE360" s="257"/>
      <c r="CF360" s="257"/>
      <c r="CG360" s="257"/>
      <c r="CH360" s="257"/>
      <c r="CI360" s="257"/>
      <c r="CJ360" s="257"/>
    </row>
    <row r="361" spans="2:88">
      <c r="B361" s="190">
        <v>357</v>
      </c>
      <c r="C361" s="190">
        <v>116</v>
      </c>
      <c r="D361" s="190"/>
      <c r="E361" s="216">
        <v>45055</v>
      </c>
      <c r="F361" s="228" t="s">
        <v>1132</v>
      </c>
      <c r="G361" s="229" t="s">
        <v>9</v>
      </c>
      <c r="H361" s="229" t="s">
        <v>1859</v>
      </c>
      <c r="I361" s="228" t="s">
        <v>1341</v>
      </c>
      <c r="J361" s="188" t="s">
        <v>1132</v>
      </c>
      <c r="K361" s="188" t="s">
        <v>1134</v>
      </c>
      <c r="L361" s="15" t="s">
        <v>1472</v>
      </c>
      <c r="M361" s="214"/>
      <c r="N361" s="188" t="s">
        <v>1132</v>
      </c>
      <c r="O361" s="228"/>
      <c r="P361" s="212">
        <v>5.69</v>
      </c>
      <c r="Q361" s="212">
        <v>0.56900000000000006</v>
      </c>
      <c r="R361" s="212"/>
      <c r="S361" s="212"/>
      <c r="T361" s="190">
        <v>10</v>
      </c>
      <c r="U361" s="190">
        <v>0</v>
      </c>
      <c r="V361" s="190">
        <v>1</v>
      </c>
      <c r="W361" s="189"/>
      <c r="X361" s="259"/>
      <c r="Y361" s="257"/>
      <c r="Z361" s="257"/>
      <c r="AA361" s="257"/>
      <c r="AB361" s="257"/>
      <c r="AC361" s="257"/>
      <c r="AD361" s="257"/>
      <c r="AE361" s="257"/>
      <c r="AF361" s="257"/>
      <c r="AG361" s="257"/>
      <c r="AH361" s="257"/>
      <c r="AI361" s="257"/>
      <c r="AJ361" s="257"/>
      <c r="AK361" s="257"/>
      <c r="AL361" s="257"/>
      <c r="AM361" s="257"/>
      <c r="AN361" s="257"/>
      <c r="AO361" s="257"/>
      <c r="AP361" s="257"/>
      <c r="AQ361" s="257"/>
      <c r="AR361" s="257"/>
      <c r="AS361" s="257"/>
      <c r="AT361" s="257"/>
      <c r="AU361" s="257"/>
      <c r="AV361" s="257"/>
      <c r="AW361" s="257"/>
      <c r="AX361" s="257"/>
      <c r="AY361" s="257"/>
      <c r="AZ361" s="257"/>
      <c r="BA361" s="257"/>
      <c r="BB361" s="257"/>
      <c r="BC361" s="257"/>
      <c r="BD361" s="257"/>
      <c r="BE361" s="257"/>
      <c r="BF361" s="257"/>
      <c r="BG361" s="257"/>
      <c r="BH361" s="257"/>
      <c r="BI361" s="257"/>
      <c r="BJ361" s="257"/>
      <c r="BK361" s="257"/>
      <c r="BL361" s="257"/>
      <c r="BM361" s="257"/>
      <c r="BN361" s="257"/>
      <c r="BO361" s="257"/>
      <c r="BP361" s="257"/>
      <c r="BQ361" s="257"/>
      <c r="BR361" s="257"/>
      <c r="BS361" s="257"/>
      <c r="BT361" s="257"/>
      <c r="BU361" s="257"/>
      <c r="BV361" s="257"/>
      <c r="BW361" s="257"/>
      <c r="BX361" s="257"/>
      <c r="BY361" s="257"/>
      <c r="BZ361" s="257"/>
      <c r="CA361" s="257"/>
      <c r="CB361" s="257"/>
      <c r="CC361" s="257"/>
      <c r="CD361" s="257"/>
      <c r="CE361" s="257"/>
      <c r="CF361" s="257"/>
      <c r="CG361" s="257"/>
      <c r="CH361" s="257"/>
      <c r="CI361" s="257"/>
      <c r="CJ361" s="257"/>
    </row>
    <row r="362" spans="2:88">
      <c r="B362" s="190">
        <v>358</v>
      </c>
      <c r="C362" s="190">
        <v>117</v>
      </c>
      <c r="D362" s="190"/>
      <c r="E362" s="216">
        <v>45055</v>
      </c>
      <c r="F362" s="228" t="s">
        <v>1860</v>
      </c>
      <c r="G362" s="229" t="s">
        <v>9</v>
      </c>
      <c r="H362" s="229" t="s">
        <v>1850</v>
      </c>
      <c r="I362" s="228" t="s">
        <v>1861</v>
      </c>
      <c r="J362" s="188" t="s">
        <v>1860</v>
      </c>
      <c r="K362" s="188" t="s">
        <v>1851</v>
      </c>
      <c r="L362" s="15" t="s">
        <v>1472</v>
      </c>
      <c r="N362" s="188" t="s">
        <v>1860</v>
      </c>
      <c r="O362" s="228"/>
      <c r="P362" s="212"/>
      <c r="Q362" s="212" t="s">
        <v>486</v>
      </c>
      <c r="R362" s="212"/>
      <c r="S362" s="212"/>
      <c r="T362" s="190">
        <v>7</v>
      </c>
      <c r="U362" s="190">
        <v>0</v>
      </c>
      <c r="V362" s="190">
        <v>1</v>
      </c>
      <c r="W362" s="189" t="s">
        <v>1853</v>
      </c>
      <c r="X362" s="259"/>
      <c r="Y362" s="257"/>
      <c r="Z362" s="257"/>
      <c r="AA362" s="257"/>
      <c r="AB362" s="257"/>
      <c r="AC362" s="257"/>
      <c r="AD362" s="257"/>
      <c r="AE362" s="257"/>
      <c r="AF362" s="257"/>
      <c r="AG362" s="257"/>
      <c r="AH362" s="257"/>
      <c r="AI362" s="257"/>
      <c r="AJ362" s="257"/>
      <c r="AK362" s="257"/>
      <c r="AL362" s="257"/>
      <c r="AM362" s="257"/>
      <c r="AN362" s="257"/>
      <c r="AO362" s="257"/>
      <c r="AP362" s="257"/>
      <c r="AQ362" s="257"/>
      <c r="AR362" s="257"/>
      <c r="AS362" s="257"/>
      <c r="AT362" s="257"/>
      <c r="AU362" s="257"/>
      <c r="AV362" s="257"/>
      <c r="AW362" s="257"/>
      <c r="AX362" s="257"/>
      <c r="AY362" s="257"/>
      <c r="AZ362" s="257"/>
      <c r="BA362" s="257"/>
      <c r="BB362" s="257"/>
      <c r="BC362" s="257"/>
      <c r="BD362" s="257"/>
      <c r="BE362" s="257"/>
      <c r="BF362" s="257"/>
      <c r="BG362" s="257"/>
      <c r="BH362" s="257"/>
      <c r="BI362" s="257"/>
      <c r="BJ362" s="257"/>
      <c r="BK362" s="257"/>
      <c r="BL362" s="257"/>
      <c r="BM362" s="257"/>
      <c r="BN362" s="257"/>
      <c r="BO362" s="257"/>
      <c r="BP362" s="257"/>
      <c r="BQ362" s="257"/>
      <c r="BR362" s="257"/>
      <c r="BS362" s="257"/>
      <c r="BT362" s="257"/>
      <c r="BU362" s="257"/>
      <c r="BV362" s="257"/>
      <c r="BW362" s="257"/>
      <c r="BX362" s="257"/>
      <c r="BY362" s="257"/>
      <c r="BZ362" s="257"/>
      <c r="CA362" s="257"/>
      <c r="CB362" s="257"/>
      <c r="CC362" s="257"/>
      <c r="CD362" s="257"/>
      <c r="CE362" s="257"/>
      <c r="CF362" s="257"/>
      <c r="CG362" s="257"/>
      <c r="CH362" s="257"/>
      <c r="CI362" s="257"/>
      <c r="CJ362" s="257"/>
    </row>
    <row r="363" spans="2:88">
      <c r="B363" s="190">
        <v>359</v>
      </c>
      <c r="C363" s="190">
        <v>118</v>
      </c>
      <c r="D363" s="190"/>
      <c r="E363" s="216">
        <v>45055</v>
      </c>
      <c r="F363" s="228" t="s">
        <v>1866</v>
      </c>
      <c r="G363" s="229" t="s">
        <v>9</v>
      </c>
      <c r="H363" s="229" t="s">
        <v>1871</v>
      </c>
      <c r="I363" s="228" t="s">
        <v>1867</v>
      </c>
      <c r="J363" s="188" t="s">
        <v>95</v>
      </c>
      <c r="K363" s="188" t="s">
        <v>944</v>
      </c>
      <c r="L363" s="15" t="s">
        <v>1472</v>
      </c>
      <c r="M363" s="214"/>
      <c r="N363" s="188" t="s">
        <v>1866</v>
      </c>
      <c r="O363" s="228"/>
      <c r="P363" s="212">
        <v>7.05</v>
      </c>
      <c r="Q363" s="212">
        <v>0.70499999999999996</v>
      </c>
      <c r="R363" s="212"/>
      <c r="S363" s="212"/>
      <c r="T363" s="190">
        <v>10</v>
      </c>
      <c r="U363" s="190">
        <v>0</v>
      </c>
      <c r="V363" s="190">
        <v>1</v>
      </c>
      <c r="W363" s="189"/>
      <c r="X363" s="259"/>
      <c r="Y363" s="257"/>
      <c r="Z363" s="257"/>
      <c r="AA363" s="257"/>
      <c r="AB363" s="257"/>
      <c r="AC363" s="257"/>
      <c r="AD363" s="257"/>
      <c r="AE363" s="257"/>
      <c r="AF363" s="257"/>
      <c r="AG363" s="257"/>
      <c r="AH363" s="257"/>
      <c r="AI363" s="257"/>
      <c r="AJ363" s="257"/>
      <c r="AK363" s="257"/>
      <c r="AL363" s="257"/>
      <c r="AM363" s="257"/>
      <c r="AN363" s="257"/>
      <c r="AO363" s="257"/>
      <c r="AP363" s="257"/>
      <c r="AQ363" s="257"/>
      <c r="AR363" s="257"/>
      <c r="AS363" s="257"/>
      <c r="AT363" s="257"/>
      <c r="AU363" s="257"/>
      <c r="AV363" s="257"/>
      <c r="AW363" s="257"/>
      <c r="AX363" s="257"/>
      <c r="AY363" s="257"/>
      <c r="AZ363" s="257"/>
      <c r="BA363" s="257"/>
      <c r="BB363" s="257"/>
      <c r="BC363" s="257"/>
      <c r="BD363" s="257"/>
      <c r="BE363" s="257"/>
      <c r="BF363" s="257"/>
      <c r="BG363" s="257"/>
      <c r="BH363" s="257"/>
      <c r="BI363" s="257"/>
      <c r="BJ363" s="257"/>
      <c r="BK363" s="257"/>
      <c r="BL363" s="257"/>
      <c r="BM363" s="257"/>
      <c r="BN363" s="257"/>
      <c r="BO363" s="257"/>
      <c r="BP363" s="257"/>
      <c r="BQ363" s="257"/>
      <c r="BR363" s="257"/>
      <c r="BS363" s="257"/>
      <c r="BT363" s="257"/>
      <c r="BU363" s="257"/>
      <c r="BV363" s="257"/>
      <c r="BW363" s="257"/>
      <c r="BX363" s="257"/>
      <c r="BY363" s="257"/>
      <c r="BZ363" s="257"/>
      <c r="CA363" s="257"/>
      <c r="CB363" s="257"/>
      <c r="CC363" s="257"/>
      <c r="CD363" s="257"/>
      <c r="CE363" s="257"/>
      <c r="CF363" s="257"/>
      <c r="CG363" s="257"/>
      <c r="CH363" s="257"/>
      <c r="CI363" s="257"/>
      <c r="CJ363" s="257"/>
    </row>
    <row r="364" spans="2:88">
      <c r="B364" s="190">
        <v>360</v>
      </c>
      <c r="C364" s="190">
        <v>119</v>
      </c>
      <c r="D364" s="190"/>
      <c r="E364" s="216">
        <v>45055</v>
      </c>
      <c r="F364" s="228" t="s">
        <v>1874</v>
      </c>
      <c r="G364" s="229" t="s">
        <v>9</v>
      </c>
      <c r="H364" s="229" t="s">
        <v>1880</v>
      </c>
      <c r="I364" s="228" t="s">
        <v>1875</v>
      </c>
      <c r="J364" s="188" t="s">
        <v>1877</v>
      </c>
      <c r="K364" s="188" t="s">
        <v>1881</v>
      </c>
      <c r="L364" s="15" t="s">
        <v>1472</v>
      </c>
      <c r="M364" s="195" t="s">
        <v>19</v>
      </c>
      <c r="N364" s="188" t="s">
        <v>1874</v>
      </c>
      <c r="O364" s="228"/>
      <c r="P364" s="212"/>
      <c r="Q364" s="212" t="s">
        <v>486</v>
      </c>
      <c r="R364" s="212"/>
      <c r="S364" s="212"/>
      <c r="T364" s="190">
        <v>10</v>
      </c>
      <c r="U364" s="190">
        <v>0</v>
      </c>
      <c r="V364" s="190">
        <v>0</v>
      </c>
      <c r="W364" s="189" t="s">
        <v>600</v>
      </c>
      <c r="X364" s="259"/>
      <c r="Y364" s="257"/>
      <c r="Z364" s="257"/>
      <c r="AA364" s="257"/>
      <c r="AB364" s="257"/>
      <c r="AC364" s="257"/>
      <c r="AD364" s="257"/>
      <c r="AE364" s="257"/>
      <c r="AF364" s="257"/>
      <c r="AG364" s="257"/>
      <c r="AH364" s="257"/>
      <c r="AI364" s="257"/>
      <c r="AJ364" s="257"/>
      <c r="AK364" s="257"/>
      <c r="AL364" s="257"/>
      <c r="AM364" s="257"/>
      <c r="AN364" s="257"/>
      <c r="AO364" s="257"/>
      <c r="AP364" s="257"/>
      <c r="AQ364" s="257"/>
      <c r="AR364" s="257"/>
      <c r="AS364" s="257"/>
      <c r="AT364" s="257"/>
      <c r="AU364" s="257"/>
      <c r="AV364" s="257"/>
      <c r="AW364" s="257"/>
      <c r="AX364" s="257"/>
      <c r="AY364" s="257"/>
      <c r="AZ364" s="257"/>
      <c r="BA364" s="257"/>
      <c r="BB364" s="257"/>
      <c r="BC364" s="257"/>
      <c r="BD364" s="257"/>
      <c r="BE364" s="257"/>
      <c r="BF364" s="257"/>
      <c r="BG364" s="257"/>
      <c r="BH364" s="257"/>
      <c r="BI364" s="257"/>
      <c r="BJ364" s="257"/>
      <c r="BK364" s="257"/>
      <c r="BL364" s="257"/>
      <c r="BM364" s="257"/>
      <c r="BN364" s="257"/>
      <c r="BO364" s="257"/>
      <c r="BP364" s="257"/>
      <c r="BQ364" s="257"/>
      <c r="BR364" s="257"/>
      <c r="BS364" s="257"/>
      <c r="BT364" s="257"/>
      <c r="BU364" s="257"/>
      <c r="BV364" s="257"/>
      <c r="BW364" s="257"/>
      <c r="BX364" s="257"/>
      <c r="BY364" s="257"/>
      <c r="BZ364" s="257"/>
      <c r="CA364" s="257"/>
      <c r="CB364" s="257"/>
      <c r="CC364" s="257"/>
      <c r="CD364" s="257"/>
      <c r="CE364" s="257"/>
      <c r="CF364" s="257"/>
      <c r="CG364" s="257"/>
      <c r="CH364" s="257"/>
      <c r="CI364" s="257"/>
      <c r="CJ364" s="257"/>
    </row>
    <row r="365" spans="2:88">
      <c r="B365" s="187"/>
      <c r="C365" s="187"/>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257"/>
      <c r="Z365" s="257"/>
      <c r="AA365" s="257"/>
      <c r="AB365" s="257"/>
      <c r="AC365" s="257"/>
      <c r="AD365" s="257"/>
      <c r="AE365" s="257"/>
      <c r="AF365" s="257"/>
      <c r="AG365" s="257"/>
      <c r="AH365" s="257"/>
      <c r="AI365" s="257"/>
      <c r="AJ365" s="257"/>
      <c r="AK365" s="257"/>
      <c r="AL365" s="257"/>
      <c r="AM365" s="257"/>
      <c r="AN365" s="257"/>
      <c r="AO365" s="257"/>
      <c r="AP365" s="257"/>
      <c r="AQ365" s="257"/>
      <c r="AR365" s="257"/>
      <c r="AS365" s="257"/>
      <c r="AT365" s="257"/>
      <c r="AU365" s="257"/>
      <c r="AV365" s="257"/>
      <c r="AW365" s="257"/>
      <c r="AX365" s="257"/>
      <c r="AY365" s="257"/>
      <c r="AZ365" s="257"/>
      <c r="BA365" s="257"/>
      <c r="BB365" s="257"/>
      <c r="BC365" s="257"/>
      <c r="BD365" s="257"/>
      <c r="BE365" s="257"/>
      <c r="BF365" s="257"/>
      <c r="BG365" s="257"/>
      <c r="BH365" s="257"/>
      <c r="BI365" s="257"/>
      <c r="BJ365" s="257"/>
      <c r="BK365" s="257"/>
      <c r="BL365" s="257"/>
      <c r="BM365" s="257"/>
      <c r="BN365" s="257"/>
      <c r="BO365" s="257"/>
      <c r="BP365" s="257"/>
      <c r="BQ365" s="257"/>
      <c r="BR365" s="257"/>
      <c r="BS365" s="257"/>
      <c r="BT365" s="257"/>
      <c r="BU365" s="257"/>
      <c r="BV365" s="257"/>
      <c r="BW365" s="257"/>
      <c r="BX365" s="257"/>
      <c r="BY365" s="257"/>
      <c r="BZ365" s="257"/>
      <c r="CA365" s="257"/>
      <c r="CB365" s="257"/>
      <c r="CC365" s="257"/>
      <c r="CD365" s="257"/>
      <c r="CE365" s="257"/>
      <c r="CF365" s="257"/>
      <c r="CG365" s="257"/>
      <c r="CH365" s="257"/>
      <c r="CI365" s="257"/>
      <c r="CJ365" s="257"/>
    </row>
    <row r="366" spans="2:88">
      <c r="B366" s="187"/>
      <c r="C366" s="187"/>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257"/>
      <c r="Z366" s="257"/>
      <c r="AA366" s="257"/>
      <c r="AB366" s="257"/>
      <c r="AC366" s="257"/>
      <c r="AD366" s="257"/>
      <c r="AE366" s="257"/>
      <c r="AF366" s="257"/>
      <c r="AG366" s="257"/>
      <c r="AH366" s="257"/>
      <c r="AI366" s="257"/>
      <c r="AJ366" s="257"/>
      <c r="AK366" s="257"/>
      <c r="AL366" s="257"/>
      <c r="AM366" s="257"/>
      <c r="AN366" s="257"/>
      <c r="AO366" s="257"/>
      <c r="AP366" s="257"/>
      <c r="AQ366" s="257"/>
      <c r="AR366" s="257"/>
      <c r="AS366" s="257"/>
      <c r="AT366" s="257"/>
      <c r="AU366" s="257"/>
      <c r="AV366" s="257"/>
      <c r="AW366" s="257"/>
      <c r="AX366" s="257"/>
      <c r="AY366" s="257"/>
      <c r="AZ366" s="257"/>
      <c r="BA366" s="257"/>
      <c r="BB366" s="257"/>
      <c r="BC366" s="257"/>
      <c r="BD366" s="257"/>
      <c r="BE366" s="257"/>
      <c r="BF366" s="257"/>
      <c r="BG366" s="257"/>
      <c r="BH366" s="257"/>
      <c r="BI366" s="257"/>
      <c r="BJ366" s="257"/>
      <c r="BK366" s="257"/>
      <c r="BL366" s="257"/>
      <c r="BM366" s="257"/>
      <c r="BN366" s="257"/>
      <c r="BO366" s="257"/>
      <c r="BP366" s="257"/>
      <c r="BQ366" s="257"/>
      <c r="BR366" s="257"/>
      <c r="BS366" s="257"/>
      <c r="BT366" s="257"/>
      <c r="BU366" s="257"/>
      <c r="BV366" s="257"/>
      <c r="BW366" s="257"/>
      <c r="BX366" s="257"/>
      <c r="BY366" s="257"/>
      <c r="BZ366" s="257"/>
      <c r="CA366" s="257"/>
      <c r="CB366" s="257"/>
      <c r="CC366" s="257"/>
      <c r="CD366" s="257"/>
      <c r="CE366" s="257"/>
      <c r="CF366" s="257"/>
      <c r="CG366" s="257"/>
      <c r="CH366" s="257"/>
      <c r="CI366" s="257"/>
      <c r="CJ366" s="257"/>
    </row>
    <row r="367" spans="2:88">
      <c r="B367" s="187"/>
      <c r="C367" s="187"/>
      <c r="D367" s="187"/>
      <c r="E367" s="187"/>
      <c r="F367" s="187"/>
      <c r="G367" s="187"/>
      <c r="H367" s="187"/>
      <c r="I367" s="187"/>
      <c r="J367" s="187"/>
      <c r="K367" s="187"/>
      <c r="L367" s="187"/>
      <c r="M367" s="187"/>
      <c r="N367" s="187"/>
      <c r="O367" s="187"/>
      <c r="P367" s="187"/>
      <c r="Q367" s="187"/>
      <c r="R367" s="187"/>
      <c r="S367" s="187"/>
      <c r="T367" s="187"/>
      <c r="U367" s="187"/>
      <c r="V367" s="187"/>
      <c r="W367" s="187"/>
      <c r="Y367" s="257"/>
      <c r="Z367" s="257"/>
      <c r="AA367" s="257"/>
      <c r="AB367" s="257"/>
      <c r="AC367" s="257"/>
      <c r="AD367" s="257"/>
      <c r="AE367" s="257"/>
      <c r="AF367" s="257"/>
      <c r="AG367" s="257"/>
      <c r="AH367" s="257"/>
      <c r="AI367" s="257"/>
      <c r="AJ367" s="257"/>
      <c r="AK367" s="257"/>
      <c r="AL367" s="257"/>
      <c r="AM367" s="257"/>
      <c r="AN367" s="257"/>
      <c r="AO367" s="257"/>
      <c r="AP367" s="257"/>
      <c r="AQ367" s="257"/>
      <c r="AR367" s="257"/>
      <c r="AS367" s="257"/>
      <c r="AT367" s="257"/>
      <c r="AU367" s="257"/>
      <c r="AV367" s="257"/>
      <c r="AW367" s="257"/>
      <c r="AX367" s="257"/>
      <c r="AY367" s="257"/>
      <c r="AZ367" s="257"/>
      <c r="BA367" s="257"/>
      <c r="BB367" s="257"/>
      <c r="BC367" s="257"/>
      <c r="BD367" s="257"/>
      <c r="BE367" s="257"/>
      <c r="BF367" s="257"/>
      <c r="BG367" s="257"/>
      <c r="BH367" s="257"/>
      <c r="BI367" s="257"/>
      <c r="BJ367" s="257"/>
      <c r="BK367" s="257"/>
      <c r="BL367" s="257"/>
      <c r="BM367" s="257"/>
      <c r="BN367" s="257"/>
      <c r="BO367" s="257"/>
      <c r="BP367" s="257"/>
      <c r="BQ367" s="257"/>
      <c r="BR367" s="257"/>
      <c r="BS367" s="257"/>
      <c r="BT367" s="257"/>
      <c r="BU367" s="257"/>
      <c r="BV367" s="257"/>
      <c r="BW367" s="257"/>
      <c r="BX367" s="257"/>
      <c r="BY367" s="257"/>
      <c r="BZ367" s="257"/>
      <c r="CA367" s="257"/>
      <c r="CB367" s="257"/>
      <c r="CC367" s="257"/>
      <c r="CD367" s="257"/>
      <c r="CE367" s="257"/>
      <c r="CF367" s="257"/>
      <c r="CG367" s="257"/>
      <c r="CH367" s="257"/>
      <c r="CI367" s="257"/>
      <c r="CJ367" s="257"/>
    </row>
    <row r="368" spans="2:88">
      <c r="B368" s="187"/>
      <c r="C368" s="187"/>
      <c r="D368" s="187"/>
      <c r="E368" s="187"/>
      <c r="F368" s="187"/>
      <c r="G368" s="187"/>
      <c r="H368" s="187"/>
      <c r="I368" s="187"/>
      <c r="J368" s="187"/>
      <c r="K368" s="187"/>
      <c r="L368" s="187"/>
      <c r="M368" s="187"/>
      <c r="N368" s="187"/>
      <c r="O368" s="187"/>
      <c r="P368" s="187"/>
      <c r="Q368" s="187"/>
      <c r="R368" s="187"/>
      <c r="S368" s="187"/>
      <c r="T368" s="187"/>
      <c r="U368" s="187"/>
      <c r="V368" s="187"/>
      <c r="W368" s="187"/>
      <c r="Y368" s="257"/>
      <c r="Z368" s="257"/>
      <c r="AA368" s="257"/>
      <c r="AB368" s="257"/>
      <c r="AC368" s="257"/>
      <c r="AD368" s="257"/>
      <c r="AE368" s="257"/>
      <c r="AF368" s="257"/>
      <c r="AG368" s="257"/>
      <c r="AH368" s="257"/>
      <c r="AI368" s="257"/>
      <c r="AJ368" s="257"/>
      <c r="AK368" s="257"/>
      <c r="AL368" s="257"/>
      <c r="AM368" s="257"/>
      <c r="AN368" s="257"/>
      <c r="AO368" s="257"/>
      <c r="AP368" s="257"/>
      <c r="AQ368" s="257"/>
      <c r="AR368" s="257"/>
      <c r="AS368" s="257"/>
      <c r="AT368" s="257"/>
      <c r="AU368" s="257"/>
      <c r="AV368" s="257"/>
      <c r="AW368" s="257"/>
      <c r="AX368" s="257"/>
      <c r="AY368" s="257"/>
      <c r="AZ368" s="257"/>
      <c r="BA368" s="257"/>
      <c r="BB368" s="257"/>
      <c r="BC368" s="257"/>
      <c r="BD368" s="257"/>
      <c r="BE368" s="257"/>
      <c r="BF368" s="257"/>
      <c r="BG368" s="257"/>
      <c r="BH368" s="257"/>
      <c r="BI368" s="257"/>
      <c r="BJ368" s="257"/>
      <c r="BK368" s="257"/>
      <c r="BL368" s="257"/>
      <c r="BM368" s="257"/>
      <c r="BN368" s="257"/>
      <c r="BO368" s="257"/>
      <c r="BP368" s="257"/>
      <c r="BQ368" s="257"/>
      <c r="BR368" s="257"/>
      <c r="BS368" s="257"/>
      <c r="BT368" s="257"/>
      <c r="BU368" s="257"/>
      <c r="BV368" s="257"/>
      <c r="BW368" s="257"/>
      <c r="BX368" s="257"/>
      <c r="BY368" s="257"/>
      <c r="BZ368" s="257"/>
      <c r="CA368" s="257"/>
      <c r="CB368" s="257"/>
      <c r="CC368" s="257"/>
      <c r="CD368" s="257"/>
      <c r="CE368" s="257"/>
      <c r="CF368" s="257"/>
      <c r="CG368" s="257"/>
      <c r="CH368" s="257"/>
      <c r="CI368" s="257"/>
      <c r="CJ368" s="257"/>
    </row>
    <row r="369" spans="2:88">
      <c r="B369" s="187"/>
      <c r="C369" s="187"/>
      <c r="D369" s="187"/>
      <c r="E369" s="187"/>
      <c r="F369" s="187"/>
      <c r="G369" s="187"/>
      <c r="H369" s="187"/>
      <c r="I369" s="187"/>
      <c r="J369" s="187"/>
      <c r="K369" s="187"/>
      <c r="L369" s="187"/>
      <c r="M369" s="187"/>
      <c r="N369" s="187"/>
      <c r="O369" s="187"/>
      <c r="P369" s="187"/>
      <c r="Q369" s="187"/>
      <c r="R369" s="187"/>
      <c r="S369" s="187"/>
      <c r="T369" s="187"/>
      <c r="U369" s="187"/>
      <c r="V369" s="187"/>
      <c r="W369" s="18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257"/>
      <c r="AY369" s="257"/>
      <c r="AZ369" s="257"/>
      <c r="BA369" s="257"/>
      <c r="BB369" s="257"/>
      <c r="BC369" s="257"/>
      <c r="BD369" s="257"/>
      <c r="BE369" s="257"/>
      <c r="BF369" s="257"/>
      <c r="BG369" s="257"/>
      <c r="BH369" s="257"/>
      <c r="BI369" s="257"/>
      <c r="BJ369" s="257"/>
      <c r="BK369" s="257"/>
      <c r="BL369" s="257"/>
      <c r="BM369" s="257"/>
      <c r="BN369" s="257"/>
      <c r="BO369" s="257"/>
      <c r="BP369" s="257"/>
      <c r="BQ369" s="257"/>
      <c r="BR369" s="257"/>
      <c r="BS369" s="257"/>
      <c r="BT369" s="257"/>
      <c r="BU369" s="257"/>
      <c r="BV369" s="257"/>
      <c r="BW369" s="257"/>
      <c r="BX369" s="257"/>
      <c r="BY369" s="257"/>
      <c r="BZ369" s="257"/>
      <c r="CA369" s="257"/>
      <c r="CB369" s="257"/>
      <c r="CC369" s="257"/>
      <c r="CD369" s="257"/>
      <c r="CE369" s="257"/>
      <c r="CF369" s="257"/>
      <c r="CG369" s="257"/>
      <c r="CH369" s="257"/>
      <c r="CI369" s="257"/>
      <c r="CJ369" s="257"/>
    </row>
    <row r="370" spans="2:88">
      <c r="B370" s="187"/>
      <c r="C370" s="187"/>
      <c r="D370" s="187"/>
      <c r="E370" s="187"/>
      <c r="F370" s="187"/>
      <c r="G370" s="187"/>
      <c r="H370" s="187"/>
      <c r="I370" s="187"/>
      <c r="J370" s="187"/>
      <c r="K370" s="187"/>
      <c r="L370" s="187"/>
      <c r="M370" s="187"/>
      <c r="N370" s="187"/>
      <c r="O370" s="187"/>
      <c r="P370" s="187"/>
      <c r="Q370" s="187"/>
      <c r="R370" s="187"/>
      <c r="S370" s="187"/>
      <c r="T370" s="187"/>
      <c r="U370" s="187"/>
      <c r="V370" s="187"/>
      <c r="W370" s="187"/>
      <c r="Y370" s="257"/>
      <c r="Z370" s="257"/>
      <c r="AA370" s="257"/>
      <c r="AB370" s="257"/>
      <c r="AC370" s="257"/>
      <c r="AD370" s="257"/>
      <c r="AE370" s="257"/>
      <c r="AF370" s="257"/>
      <c r="AG370" s="257"/>
      <c r="AH370" s="257"/>
      <c r="AI370" s="257"/>
      <c r="AJ370" s="257"/>
      <c r="AK370" s="257"/>
      <c r="AL370" s="257"/>
      <c r="AM370" s="257"/>
      <c r="AN370" s="257"/>
      <c r="AO370" s="257"/>
      <c r="AP370" s="257"/>
      <c r="AQ370" s="257"/>
      <c r="AR370" s="257"/>
      <c r="AS370" s="257"/>
      <c r="AT370" s="257"/>
      <c r="AU370" s="257"/>
      <c r="AV370" s="257"/>
      <c r="AW370" s="257"/>
      <c r="AX370" s="257"/>
      <c r="AY370" s="257"/>
      <c r="AZ370" s="257"/>
      <c r="BA370" s="257"/>
      <c r="BB370" s="257"/>
      <c r="BC370" s="257"/>
      <c r="BD370" s="257"/>
      <c r="BE370" s="257"/>
      <c r="BF370" s="257"/>
      <c r="BG370" s="257"/>
      <c r="BH370" s="257"/>
      <c r="BI370" s="257"/>
      <c r="BJ370" s="257"/>
      <c r="BK370" s="257"/>
      <c r="BL370" s="257"/>
      <c r="BM370" s="257"/>
      <c r="BN370" s="257"/>
      <c r="BO370" s="257"/>
      <c r="BP370" s="257"/>
      <c r="BQ370" s="257"/>
      <c r="BR370" s="257"/>
      <c r="BS370" s="257"/>
      <c r="BT370" s="257"/>
      <c r="BU370" s="257"/>
      <c r="BV370" s="257"/>
      <c r="BW370" s="257"/>
      <c r="BX370" s="257"/>
      <c r="BY370" s="257"/>
      <c r="BZ370" s="257"/>
      <c r="CA370" s="257"/>
      <c r="CB370" s="257"/>
      <c r="CC370" s="257"/>
      <c r="CD370" s="257"/>
      <c r="CE370" s="257"/>
      <c r="CF370" s="257"/>
      <c r="CG370" s="257"/>
      <c r="CH370" s="257"/>
      <c r="CI370" s="257"/>
      <c r="CJ370" s="257"/>
    </row>
    <row r="371" spans="2:88">
      <c r="B371" s="187"/>
      <c r="C371" s="187"/>
      <c r="D371" s="187"/>
      <c r="E371" s="187"/>
      <c r="F371" s="187"/>
      <c r="G371" s="187"/>
      <c r="H371" s="187"/>
      <c r="I371" s="187"/>
      <c r="J371" s="187"/>
      <c r="K371" s="187"/>
      <c r="L371" s="187"/>
      <c r="M371" s="187"/>
      <c r="N371" s="187"/>
      <c r="O371" s="187"/>
      <c r="P371" s="187"/>
      <c r="Q371" s="187"/>
      <c r="R371" s="187"/>
      <c r="S371" s="187"/>
      <c r="T371" s="187"/>
      <c r="U371" s="187"/>
      <c r="V371" s="187"/>
      <c r="W371" s="187"/>
      <c r="Y371" s="257"/>
      <c r="Z371" s="257"/>
      <c r="AA371" s="257"/>
      <c r="AB371" s="257"/>
      <c r="AC371" s="257"/>
      <c r="AD371" s="257"/>
      <c r="AE371" s="257"/>
      <c r="AF371" s="257"/>
      <c r="AG371" s="257"/>
      <c r="AH371" s="257"/>
      <c r="AI371" s="257"/>
      <c r="AJ371" s="257"/>
      <c r="AK371" s="257"/>
      <c r="AL371" s="257"/>
      <c r="AM371" s="257"/>
      <c r="AN371" s="257"/>
      <c r="AO371" s="257"/>
      <c r="AP371" s="257"/>
      <c r="AQ371" s="257"/>
      <c r="AR371" s="257"/>
      <c r="AS371" s="257"/>
      <c r="AT371" s="257"/>
      <c r="AU371" s="257"/>
      <c r="AV371" s="257"/>
      <c r="AW371" s="257"/>
      <c r="AX371" s="257"/>
      <c r="AY371" s="257"/>
      <c r="AZ371" s="257"/>
      <c r="BA371" s="257"/>
      <c r="BB371" s="257"/>
      <c r="BC371" s="257"/>
      <c r="BD371" s="257"/>
      <c r="BE371" s="257"/>
      <c r="BF371" s="257"/>
      <c r="BG371" s="257"/>
      <c r="BH371" s="257"/>
      <c r="BI371" s="257"/>
      <c r="BJ371" s="257"/>
      <c r="BK371" s="257"/>
      <c r="BL371" s="257"/>
      <c r="BM371" s="257"/>
      <c r="BN371" s="257"/>
      <c r="BO371" s="257"/>
      <c r="BP371" s="257"/>
      <c r="BQ371" s="257"/>
      <c r="BR371" s="257"/>
      <c r="BS371" s="257"/>
      <c r="BT371" s="257"/>
      <c r="BU371" s="257"/>
      <c r="BV371" s="257"/>
      <c r="BW371" s="257"/>
      <c r="BX371" s="257"/>
      <c r="BY371" s="257"/>
      <c r="BZ371" s="257"/>
      <c r="CA371" s="257"/>
      <c r="CB371" s="257"/>
      <c r="CC371" s="257"/>
      <c r="CD371" s="257"/>
      <c r="CE371" s="257"/>
      <c r="CF371" s="257"/>
      <c r="CG371" s="257"/>
      <c r="CH371" s="257"/>
      <c r="CI371" s="257"/>
      <c r="CJ371" s="257"/>
    </row>
    <row r="372" spans="2:88">
      <c r="B372" s="187"/>
      <c r="C372" s="187"/>
      <c r="D372" s="187"/>
      <c r="E372" s="187"/>
      <c r="F372" s="187"/>
      <c r="G372" s="187"/>
      <c r="H372" s="187"/>
      <c r="I372" s="187"/>
      <c r="J372" s="187"/>
      <c r="K372" s="187"/>
      <c r="L372" s="187"/>
      <c r="M372" s="187"/>
      <c r="N372" s="187"/>
      <c r="O372" s="187"/>
      <c r="P372" s="187"/>
      <c r="Q372" s="187"/>
      <c r="R372" s="187"/>
      <c r="S372" s="187"/>
      <c r="T372" s="187"/>
      <c r="U372" s="187"/>
      <c r="V372" s="187"/>
      <c r="W372" s="187"/>
      <c r="Y372" s="257"/>
      <c r="Z372" s="257"/>
      <c r="AA372" s="257"/>
      <c r="AB372" s="257"/>
      <c r="AC372" s="257"/>
      <c r="AD372" s="257"/>
      <c r="AE372" s="257"/>
      <c r="AF372" s="257"/>
      <c r="AG372" s="257"/>
      <c r="AH372" s="257"/>
      <c r="AI372" s="257"/>
      <c r="AJ372" s="257"/>
      <c r="AK372" s="257"/>
      <c r="AL372" s="257"/>
      <c r="AM372" s="257"/>
      <c r="AN372" s="257"/>
      <c r="AO372" s="257"/>
      <c r="AP372" s="257"/>
      <c r="AQ372" s="257"/>
      <c r="AR372" s="257"/>
      <c r="AS372" s="257"/>
      <c r="AT372" s="257"/>
      <c r="AU372" s="257"/>
      <c r="AV372" s="257"/>
      <c r="AW372" s="257"/>
      <c r="AX372" s="257"/>
      <c r="AY372" s="257"/>
      <c r="AZ372" s="257"/>
      <c r="BA372" s="257"/>
      <c r="BB372" s="257"/>
      <c r="BC372" s="257"/>
      <c r="BD372" s="257"/>
      <c r="BE372" s="257"/>
      <c r="BF372" s="257"/>
      <c r="BG372" s="257"/>
      <c r="BH372" s="257"/>
      <c r="BI372" s="257"/>
      <c r="BJ372" s="257"/>
      <c r="BK372" s="257"/>
      <c r="BL372" s="257"/>
      <c r="BM372" s="257"/>
      <c r="BN372" s="257"/>
      <c r="BO372" s="257"/>
      <c r="BP372" s="257"/>
      <c r="BQ372" s="257"/>
      <c r="BR372" s="257"/>
      <c r="BS372" s="257"/>
      <c r="BT372" s="257"/>
      <c r="BU372" s="257"/>
      <c r="BV372" s="257"/>
      <c r="BW372" s="257"/>
      <c r="BX372" s="257"/>
      <c r="BY372" s="257"/>
      <c r="BZ372" s="257"/>
      <c r="CA372" s="257"/>
      <c r="CB372" s="257"/>
      <c r="CC372" s="257"/>
      <c r="CD372" s="257"/>
      <c r="CE372" s="257"/>
      <c r="CF372" s="257"/>
      <c r="CG372" s="257"/>
      <c r="CH372" s="257"/>
      <c r="CI372" s="257"/>
      <c r="CJ372" s="257"/>
    </row>
    <row r="373" spans="2:88">
      <c r="B373" s="187"/>
      <c r="C373" s="187"/>
      <c r="D373" s="187"/>
      <c r="E373" s="187"/>
      <c r="F373" s="187"/>
      <c r="G373" s="187"/>
      <c r="H373" s="187"/>
      <c r="I373" s="187"/>
      <c r="J373" s="187"/>
      <c r="K373" s="187"/>
      <c r="L373" s="187"/>
      <c r="M373" s="187"/>
      <c r="N373" s="187"/>
      <c r="O373" s="187"/>
      <c r="P373" s="187"/>
      <c r="Q373" s="187"/>
      <c r="R373" s="187"/>
      <c r="S373" s="187"/>
      <c r="T373" s="187"/>
      <c r="U373" s="187"/>
      <c r="V373" s="187"/>
      <c r="W373" s="187"/>
      <c r="Y373" s="257"/>
      <c r="Z373" s="257"/>
      <c r="AA373" s="257"/>
      <c r="AB373" s="257"/>
      <c r="AC373" s="257"/>
      <c r="AD373" s="257"/>
      <c r="AE373" s="257"/>
      <c r="AF373" s="257"/>
      <c r="AG373" s="257"/>
      <c r="AH373" s="257"/>
      <c r="AI373" s="257"/>
      <c r="AJ373" s="257"/>
      <c r="AK373" s="257"/>
      <c r="AL373" s="257"/>
      <c r="AM373" s="257"/>
      <c r="AN373" s="257"/>
      <c r="AO373" s="257"/>
      <c r="AP373" s="257"/>
      <c r="AQ373" s="257"/>
      <c r="AR373" s="257"/>
      <c r="AS373" s="257"/>
      <c r="AT373" s="257"/>
      <c r="AU373" s="257"/>
      <c r="AV373" s="257"/>
      <c r="AW373" s="257"/>
      <c r="AX373" s="257"/>
      <c r="AY373" s="257"/>
      <c r="AZ373" s="257"/>
      <c r="BA373" s="257"/>
      <c r="BB373" s="257"/>
      <c r="BC373" s="257"/>
      <c r="BD373" s="257"/>
      <c r="BE373" s="257"/>
      <c r="BF373" s="257"/>
      <c r="BG373" s="257"/>
      <c r="BH373" s="257"/>
      <c r="BI373" s="257"/>
      <c r="BJ373" s="257"/>
      <c r="BK373" s="257"/>
      <c r="BL373" s="257"/>
      <c r="BM373" s="257"/>
      <c r="BN373" s="257"/>
      <c r="BO373" s="257"/>
      <c r="BP373" s="257"/>
      <c r="BQ373" s="257"/>
      <c r="BR373" s="257"/>
      <c r="BS373" s="257"/>
      <c r="BT373" s="257"/>
      <c r="BU373" s="257"/>
      <c r="BV373" s="257"/>
      <c r="BW373" s="257"/>
      <c r="BX373" s="257"/>
      <c r="BY373" s="257"/>
      <c r="BZ373" s="257"/>
      <c r="CA373" s="257"/>
      <c r="CB373" s="257"/>
      <c r="CC373" s="257"/>
      <c r="CD373" s="257"/>
      <c r="CE373" s="257"/>
      <c r="CF373" s="257"/>
      <c r="CG373" s="257"/>
      <c r="CH373" s="257"/>
      <c r="CI373" s="257"/>
      <c r="CJ373" s="257"/>
    </row>
    <row r="374" spans="2:88">
      <c r="B374" s="187"/>
      <c r="C374" s="187"/>
      <c r="D374" s="187"/>
      <c r="E374" s="187"/>
      <c r="F374" s="187"/>
      <c r="G374" s="187"/>
      <c r="H374" s="187"/>
      <c r="I374" s="187"/>
      <c r="J374" s="187"/>
      <c r="K374" s="187"/>
      <c r="L374" s="187"/>
      <c r="M374" s="187"/>
      <c r="N374" s="187"/>
      <c r="O374" s="187"/>
      <c r="P374" s="187"/>
      <c r="Q374" s="187"/>
      <c r="R374" s="187"/>
      <c r="S374" s="187"/>
      <c r="T374" s="187"/>
      <c r="U374" s="187"/>
      <c r="V374" s="187"/>
      <c r="W374" s="187"/>
      <c r="Y374" s="257"/>
      <c r="Z374" s="257"/>
      <c r="AA374" s="257"/>
      <c r="AB374" s="257"/>
      <c r="AC374" s="257"/>
      <c r="AD374" s="257"/>
      <c r="AE374" s="257"/>
      <c r="AF374" s="257"/>
      <c r="AG374" s="257"/>
      <c r="AH374" s="257"/>
      <c r="AI374" s="257"/>
      <c r="AJ374" s="257"/>
      <c r="AK374" s="257"/>
      <c r="AL374" s="257"/>
      <c r="AM374" s="257"/>
      <c r="AN374" s="257"/>
      <c r="AO374" s="257"/>
      <c r="AP374" s="257"/>
      <c r="AQ374" s="257"/>
      <c r="AR374" s="257"/>
      <c r="AS374" s="257"/>
      <c r="AT374" s="257"/>
      <c r="AU374" s="257"/>
      <c r="AV374" s="257"/>
      <c r="AW374" s="257"/>
      <c r="AX374" s="257"/>
      <c r="AY374" s="257"/>
      <c r="AZ374" s="257"/>
      <c r="BA374" s="257"/>
      <c r="BB374" s="257"/>
      <c r="BC374" s="257"/>
      <c r="BD374" s="257"/>
      <c r="BE374" s="257"/>
      <c r="BF374" s="257"/>
      <c r="BG374" s="257"/>
      <c r="BH374" s="257"/>
      <c r="BI374" s="257"/>
      <c r="BJ374" s="257"/>
      <c r="BK374" s="257"/>
      <c r="BL374" s="257"/>
      <c r="BM374" s="257"/>
      <c r="BN374" s="257"/>
      <c r="BO374" s="257"/>
      <c r="BP374" s="257"/>
      <c r="BQ374" s="257"/>
      <c r="BR374" s="257"/>
      <c r="BS374" s="257"/>
      <c r="BT374" s="257"/>
      <c r="BU374" s="257"/>
      <c r="BV374" s="257"/>
      <c r="BW374" s="257"/>
      <c r="BX374" s="257"/>
      <c r="BY374" s="257"/>
      <c r="BZ374" s="257"/>
      <c r="CA374" s="257"/>
      <c r="CB374" s="257"/>
      <c r="CC374" s="257"/>
      <c r="CD374" s="257"/>
      <c r="CE374" s="257"/>
      <c r="CF374" s="257"/>
      <c r="CG374" s="257"/>
      <c r="CH374" s="257"/>
      <c r="CI374" s="257"/>
      <c r="CJ374" s="257"/>
    </row>
    <row r="375" spans="2:88">
      <c r="B375" s="187"/>
      <c r="C375" s="187"/>
      <c r="D375" s="187"/>
      <c r="E375" s="187"/>
      <c r="F375" s="187"/>
      <c r="G375" s="187"/>
      <c r="H375" s="187"/>
      <c r="I375" s="187"/>
      <c r="J375" s="187"/>
      <c r="K375" s="187"/>
      <c r="L375" s="187"/>
      <c r="M375" s="187"/>
      <c r="N375" s="187"/>
      <c r="O375" s="187"/>
      <c r="P375" s="187"/>
      <c r="Q375" s="187"/>
      <c r="R375" s="187"/>
      <c r="S375" s="187"/>
      <c r="T375" s="187"/>
      <c r="U375" s="187"/>
      <c r="V375" s="187"/>
      <c r="W375" s="187"/>
      <c r="Y375" s="257"/>
      <c r="Z375" s="257"/>
      <c r="AA375" s="257"/>
      <c r="AB375" s="257"/>
      <c r="AC375" s="257"/>
      <c r="AD375" s="257"/>
      <c r="AE375" s="257"/>
      <c r="AF375" s="257"/>
      <c r="AG375" s="257"/>
      <c r="AH375" s="257"/>
      <c r="AI375" s="257"/>
      <c r="AJ375" s="257"/>
      <c r="AK375" s="257"/>
      <c r="AL375" s="257"/>
      <c r="AM375" s="257"/>
      <c r="AN375" s="257"/>
      <c r="AO375" s="257"/>
      <c r="AP375" s="257"/>
      <c r="AQ375" s="257"/>
      <c r="AR375" s="257"/>
      <c r="AS375" s="257"/>
      <c r="AT375" s="257"/>
      <c r="AU375" s="257"/>
      <c r="AV375" s="257"/>
      <c r="AW375" s="257"/>
      <c r="AX375" s="257"/>
      <c r="AY375" s="257"/>
      <c r="AZ375" s="257"/>
      <c r="BA375" s="257"/>
      <c r="BB375" s="257"/>
      <c r="BC375" s="257"/>
      <c r="BD375" s="257"/>
      <c r="BE375" s="257"/>
      <c r="BF375" s="257"/>
      <c r="BG375" s="257"/>
      <c r="BH375" s="257"/>
      <c r="BI375" s="257"/>
      <c r="BJ375" s="257"/>
      <c r="BK375" s="257"/>
      <c r="BL375" s="257"/>
      <c r="BM375" s="257"/>
      <c r="BN375" s="257"/>
      <c r="BO375" s="257"/>
      <c r="BP375" s="257"/>
      <c r="BQ375" s="257"/>
      <c r="BR375" s="257"/>
      <c r="BS375" s="257"/>
      <c r="BT375" s="257"/>
      <c r="BU375" s="257"/>
      <c r="BV375" s="257"/>
      <c r="BW375" s="257"/>
      <c r="BX375" s="257"/>
      <c r="BY375" s="257"/>
      <c r="BZ375" s="257"/>
      <c r="CA375" s="257"/>
      <c r="CB375" s="257"/>
      <c r="CC375" s="257"/>
      <c r="CD375" s="257"/>
      <c r="CE375" s="257"/>
      <c r="CF375" s="257"/>
      <c r="CG375" s="257"/>
      <c r="CH375" s="257"/>
      <c r="CI375" s="257"/>
      <c r="CJ375" s="257"/>
    </row>
    <row r="376" spans="2:88">
      <c r="B376" s="187"/>
      <c r="C376" s="187"/>
      <c r="D376" s="187"/>
      <c r="E376" s="187"/>
      <c r="F376" s="187"/>
      <c r="G376" s="187"/>
      <c r="H376" s="187"/>
      <c r="I376" s="187"/>
      <c r="J376" s="187"/>
      <c r="K376" s="187"/>
      <c r="L376" s="187"/>
      <c r="M376" s="187"/>
      <c r="N376" s="187"/>
      <c r="O376" s="187"/>
      <c r="P376" s="187"/>
      <c r="Q376" s="187"/>
      <c r="R376" s="187"/>
      <c r="S376" s="187"/>
      <c r="T376" s="187"/>
      <c r="U376" s="187"/>
      <c r="V376" s="187"/>
      <c r="W376" s="187"/>
      <c r="Y376" s="257"/>
      <c r="Z376" s="257"/>
      <c r="AA376" s="257"/>
      <c r="AB376" s="257"/>
      <c r="AC376" s="257"/>
      <c r="AD376" s="257"/>
      <c r="AE376" s="257"/>
      <c r="AF376" s="257"/>
      <c r="AG376" s="257"/>
      <c r="AH376" s="257"/>
      <c r="AI376" s="257"/>
      <c r="AJ376" s="257"/>
      <c r="AK376" s="257"/>
      <c r="AL376" s="257"/>
      <c r="AM376" s="257"/>
      <c r="AN376" s="257"/>
      <c r="AO376" s="257"/>
      <c r="AP376" s="257"/>
      <c r="AQ376" s="257"/>
      <c r="AR376" s="257"/>
      <c r="AS376" s="257"/>
      <c r="AT376" s="257"/>
      <c r="AU376" s="257"/>
      <c r="AV376" s="257"/>
      <c r="AW376" s="257"/>
      <c r="AX376" s="257"/>
      <c r="AY376" s="257"/>
      <c r="AZ376" s="257"/>
      <c r="BA376" s="257"/>
      <c r="BB376" s="257"/>
      <c r="BC376" s="257"/>
      <c r="BD376" s="257"/>
      <c r="BE376" s="257"/>
      <c r="BF376" s="257"/>
      <c r="BG376" s="257"/>
      <c r="BH376" s="257"/>
      <c r="BI376" s="257"/>
      <c r="BJ376" s="257"/>
      <c r="BK376" s="257"/>
      <c r="BL376" s="257"/>
      <c r="BM376" s="257"/>
      <c r="BN376" s="257"/>
      <c r="BO376" s="257"/>
      <c r="BP376" s="257"/>
      <c r="BQ376" s="257"/>
      <c r="BR376" s="257"/>
      <c r="BS376" s="257"/>
      <c r="BT376" s="257"/>
      <c r="BU376" s="257"/>
      <c r="BV376" s="257"/>
      <c r="BW376" s="257"/>
      <c r="BX376" s="257"/>
      <c r="BY376" s="257"/>
      <c r="BZ376" s="257"/>
      <c r="CA376" s="257"/>
      <c r="CB376" s="257"/>
      <c r="CC376" s="257"/>
      <c r="CD376" s="257"/>
      <c r="CE376" s="257"/>
      <c r="CF376" s="257"/>
      <c r="CG376" s="257"/>
      <c r="CH376" s="257"/>
      <c r="CI376" s="257"/>
      <c r="CJ376" s="257"/>
    </row>
    <row r="377" spans="2:88">
      <c r="B377" s="187"/>
      <c r="C377" s="187"/>
      <c r="D377" s="187"/>
      <c r="E377" s="187"/>
      <c r="F377" s="187"/>
      <c r="G377" s="187"/>
      <c r="H377" s="187"/>
      <c r="I377" s="187"/>
      <c r="J377" s="187"/>
      <c r="K377" s="187"/>
      <c r="L377" s="187"/>
      <c r="M377" s="187"/>
      <c r="N377" s="187"/>
      <c r="O377" s="187"/>
      <c r="P377" s="187"/>
      <c r="Q377" s="187"/>
      <c r="R377" s="187"/>
      <c r="S377" s="187"/>
      <c r="T377" s="187"/>
      <c r="U377" s="187"/>
      <c r="V377" s="187"/>
      <c r="W377" s="187"/>
      <c r="Y377" s="257"/>
      <c r="Z377" s="257"/>
      <c r="AA377" s="257"/>
      <c r="AB377" s="257"/>
      <c r="AC377" s="257"/>
      <c r="AD377" s="257"/>
      <c r="AE377" s="257"/>
      <c r="AF377" s="257"/>
      <c r="AG377" s="257"/>
      <c r="AH377" s="257"/>
      <c r="AI377" s="257"/>
      <c r="AJ377" s="257"/>
      <c r="AK377" s="257"/>
      <c r="AL377" s="257"/>
      <c r="AM377" s="257"/>
      <c r="AN377" s="257"/>
      <c r="AO377" s="257"/>
      <c r="AP377" s="257"/>
      <c r="AQ377" s="257"/>
      <c r="AR377" s="257"/>
      <c r="AS377" s="257"/>
      <c r="AT377" s="257"/>
      <c r="AU377" s="257"/>
      <c r="AV377" s="257"/>
      <c r="AW377" s="257"/>
      <c r="AX377" s="257"/>
      <c r="AY377" s="257"/>
      <c r="AZ377" s="257"/>
      <c r="BA377" s="257"/>
      <c r="BB377" s="257"/>
      <c r="BC377" s="257"/>
      <c r="BD377" s="257"/>
      <c r="BE377" s="257"/>
      <c r="BF377" s="257"/>
      <c r="BG377" s="257"/>
      <c r="BH377" s="257"/>
      <c r="BI377" s="257"/>
      <c r="BJ377" s="257"/>
      <c r="BK377" s="257"/>
      <c r="BL377" s="257"/>
      <c r="BM377" s="257"/>
      <c r="BN377" s="257"/>
      <c r="BO377" s="257"/>
      <c r="BP377" s="257"/>
      <c r="BQ377" s="257"/>
      <c r="BR377" s="257"/>
      <c r="BS377" s="257"/>
      <c r="BT377" s="257"/>
      <c r="BU377" s="257"/>
      <c r="BV377" s="257"/>
      <c r="BW377" s="257"/>
      <c r="BX377" s="257"/>
      <c r="BY377" s="257"/>
      <c r="BZ377" s="257"/>
      <c r="CA377" s="257"/>
      <c r="CB377" s="257"/>
      <c r="CC377" s="257"/>
      <c r="CD377" s="257"/>
      <c r="CE377" s="257"/>
      <c r="CF377" s="257"/>
      <c r="CG377" s="257"/>
      <c r="CH377" s="257"/>
      <c r="CI377" s="257"/>
      <c r="CJ377" s="257"/>
    </row>
    <row r="378" spans="2:88">
      <c r="B378" s="187"/>
      <c r="C378" s="187"/>
      <c r="D378" s="187"/>
      <c r="E378" s="187"/>
      <c r="F378" s="187"/>
      <c r="G378" s="187"/>
      <c r="H378" s="187"/>
      <c r="I378" s="187"/>
      <c r="J378" s="187"/>
      <c r="K378" s="187"/>
      <c r="L378" s="187"/>
      <c r="M378" s="187"/>
      <c r="N378" s="187"/>
      <c r="O378" s="187"/>
      <c r="P378" s="187"/>
      <c r="Q378" s="187"/>
      <c r="R378" s="187"/>
      <c r="S378" s="187"/>
      <c r="T378" s="187"/>
      <c r="U378" s="187"/>
      <c r="V378" s="187"/>
      <c r="W378" s="187"/>
      <c r="Y378" s="257"/>
      <c r="Z378" s="257"/>
      <c r="AA378" s="257"/>
      <c r="AB378" s="257"/>
      <c r="AC378" s="257"/>
      <c r="AD378" s="257"/>
      <c r="AE378" s="257"/>
      <c r="AF378" s="257"/>
      <c r="AG378" s="257"/>
      <c r="AH378" s="257"/>
      <c r="AI378" s="257"/>
      <c r="AJ378" s="257"/>
      <c r="AK378" s="257"/>
      <c r="AL378" s="257"/>
      <c r="AM378" s="257"/>
      <c r="AN378" s="257"/>
      <c r="AO378" s="257"/>
      <c r="AP378" s="257"/>
      <c r="AQ378" s="257"/>
      <c r="AR378" s="257"/>
      <c r="AS378" s="257"/>
      <c r="AT378" s="257"/>
      <c r="AU378" s="257"/>
      <c r="AV378" s="257"/>
      <c r="AW378" s="257"/>
      <c r="AX378" s="257"/>
      <c r="AY378" s="257"/>
      <c r="AZ378" s="257"/>
      <c r="BA378" s="257"/>
      <c r="BB378" s="257"/>
      <c r="BC378" s="257"/>
      <c r="BD378" s="257"/>
      <c r="BE378" s="257"/>
      <c r="BF378" s="257"/>
      <c r="BG378" s="257"/>
      <c r="BH378" s="257"/>
      <c r="BI378" s="257"/>
      <c r="BJ378" s="257"/>
      <c r="BK378" s="257"/>
      <c r="BL378" s="257"/>
      <c r="BM378" s="257"/>
      <c r="BN378" s="257"/>
      <c r="BO378" s="257"/>
      <c r="BP378" s="257"/>
      <c r="BQ378" s="257"/>
      <c r="BR378" s="257"/>
      <c r="BS378" s="257"/>
      <c r="BT378" s="257"/>
      <c r="BU378" s="257"/>
      <c r="BV378" s="257"/>
      <c r="BW378" s="257"/>
      <c r="BX378" s="257"/>
      <c r="BY378" s="257"/>
      <c r="BZ378" s="257"/>
      <c r="CA378" s="257"/>
      <c r="CB378" s="257"/>
      <c r="CC378" s="257"/>
      <c r="CD378" s="257"/>
      <c r="CE378" s="257"/>
      <c r="CF378" s="257"/>
      <c r="CG378" s="257"/>
      <c r="CH378" s="257"/>
      <c r="CI378" s="257"/>
      <c r="CJ378" s="257"/>
    </row>
    <row r="379" spans="2:88">
      <c r="B379" s="187"/>
      <c r="C379" s="187"/>
      <c r="D379" s="187"/>
      <c r="E379" s="187"/>
      <c r="F379" s="187"/>
      <c r="G379" s="187"/>
      <c r="H379" s="187"/>
      <c r="I379" s="187"/>
      <c r="J379" s="187"/>
      <c r="K379" s="187"/>
      <c r="L379" s="187"/>
      <c r="M379" s="187"/>
      <c r="N379" s="187"/>
      <c r="O379" s="187"/>
      <c r="P379" s="187"/>
      <c r="Q379" s="187"/>
      <c r="R379" s="187"/>
      <c r="S379" s="187"/>
      <c r="T379" s="187"/>
      <c r="U379" s="187"/>
      <c r="V379" s="187"/>
      <c r="W379" s="187"/>
      <c r="Y379" s="257"/>
      <c r="Z379" s="257"/>
      <c r="AA379" s="257"/>
      <c r="AB379" s="257"/>
      <c r="AC379" s="257"/>
      <c r="AD379" s="257"/>
      <c r="AE379" s="257"/>
      <c r="AF379" s="257"/>
      <c r="AG379" s="257"/>
      <c r="AH379" s="257"/>
      <c r="AI379" s="257"/>
      <c r="AJ379" s="257"/>
      <c r="AK379" s="257"/>
      <c r="AL379" s="257"/>
      <c r="AM379" s="257"/>
      <c r="AN379" s="257"/>
      <c r="AO379" s="257"/>
      <c r="AP379" s="257"/>
      <c r="AQ379" s="257"/>
      <c r="AR379" s="257"/>
      <c r="AS379" s="257"/>
      <c r="AT379" s="257"/>
      <c r="AU379" s="257"/>
      <c r="AV379" s="257"/>
      <c r="AW379" s="257"/>
      <c r="AX379" s="257"/>
      <c r="AY379" s="257"/>
      <c r="AZ379" s="257"/>
      <c r="BA379" s="257"/>
      <c r="BB379" s="257"/>
      <c r="BC379" s="257"/>
      <c r="BD379" s="257"/>
      <c r="BE379" s="257"/>
      <c r="BF379" s="257"/>
      <c r="BG379" s="257"/>
      <c r="BH379" s="257"/>
      <c r="BI379" s="257"/>
      <c r="BJ379" s="257"/>
      <c r="BK379" s="257"/>
      <c r="BL379" s="257"/>
      <c r="BM379" s="257"/>
      <c r="BN379" s="257"/>
      <c r="BO379" s="257"/>
      <c r="BP379" s="257"/>
      <c r="BQ379" s="257"/>
      <c r="BR379" s="257"/>
      <c r="BS379" s="257"/>
      <c r="BT379" s="257"/>
      <c r="BU379" s="257"/>
      <c r="BV379" s="257"/>
      <c r="BW379" s="257"/>
      <c r="BX379" s="257"/>
      <c r="BY379" s="257"/>
      <c r="BZ379" s="257"/>
      <c r="CA379" s="257"/>
      <c r="CB379" s="257"/>
      <c r="CC379" s="257"/>
      <c r="CD379" s="257"/>
      <c r="CE379" s="257"/>
      <c r="CF379" s="257"/>
      <c r="CG379" s="257"/>
      <c r="CH379" s="257"/>
      <c r="CI379" s="257"/>
      <c r="CJ379" s="257"/>
    </row>
    <row r="380" spans="2:88">
      <c r="B380" s="187"/>
      <c r="C380" s="187"/>
      <c r="D380" s="187"/>
      <c r="E380" s="187"/>
      <c r="F380" s="187"/>
      <c r="G380" s="187"/>
      <c r="H380" s="187"/>
      <c r="I380" s="187"/>
      <c r="J380" s="187"/>
      <c r="K380" s="187"/>
      <c r="L380" s="187"/>
      <c r="M380" s="187"/>
      <c r="N380" s="187"/>
      <c r="O380" s="187"/>
      <c r="P380" s="187"/>
      <c r="Q380" s="187"/>
      <c r="R380" s="187"/>
      <c r="S380" s="187"/>
      <c r="T380" s="187"/>
      <c r="U380" s="187"/>
      <c r="V380" s="187"/>
      <c r="W380" s="187"/>
      <c r="Y380" s="257"/>
      <c r="Z380" s="257"/>
      <c r="AA380" s="257"/>
      <c r="AB380" s="257"/>
      <c r="AC380" s="257"/>
      <c r="AD380" s="257"/>
      <c r="AE380" s="257"/>
      <c r="AF380" s="257"/>
      <c r="AG380" s="257"/>
      <c r="AH380" s="257"/>
      <c r="AI380" s="257"/>
      <c r="AJ380" s="257"/>
      <c r="AK380" s="257"/>
      <c r="AL380" s="257"/>
      <c r="AM380" s="257"/>
      <c r="AN380" s="257"/>
      <c r="AO380" s="257"/>
      <c r="AP380" s="257"/>
      <c r="AQ380" s="257"/>
      <c r="AR380" s="257"/>
      <c r="AS380" s="257"/>
      <c r="AT380" s="257"/>
      <c r="AU380" s="257"/>
      <c r="AV380" s="257"/>
      <c r="AW380" s="257"/>
      <c r="AX380" s="257"/>
      <c r="AY380" s="257"/>
      <c r="AZ380" s="257"/>
      <c r="BA380" s="257"/>
      <c r="BB380" s="257"/>
      <c r="BC380" s="257"/>
      <c r="BD380" s="257"/>
      <c r="BE380" s="257"/>
      <c r="BF380" s="257"/>
      <c r="BG380" s="257"/>
      <c r="BH380" s="257"/>
      <c r="BI380" s="257"/>
      <c r="BJ380" s="257"/>
      <c r="BK380" s="257"/>
      <c r="BL380" s="257"/>
      <c r="BM380" s="257"/>
      <c r="BN380" s="257"/>
      <c r="BO380" s="257"/>
      <c r="BP380" s="257"/>
      <c r="BQ380" s="257"/>
      <c r="BR380" s="257"/>
      <c r="BS380" s="257"/>
      <c r="BT380" s="257"/>
      <c r="BU380" s="257"/>
      <c r="BV380" s="257"/>
      <c r="BW380" s="257"/>
      <c r="BX380" s="257"/>
      <c r="BY380" s="257"/>
      <c r="BZ380" s="257"/>
      <c r="CA380" s="257"/>
      <c r="CB380" s="257"/>
      <c r="CC380" s="257"/>
      <c r="CD380" s="257"/>
      <c r="CE380" s="257"/>
      <c r="CF380" s="257"/>
      <c r="CG380" s="257"/>
      <c r="CH380" s="257"/>
      <c r="CI380" s="257"/>
      <c r="CJ380" s="257"/>
    </row>
    <row r="381" spans="2:88">
      <c r="B381" s="187"/>
      <c r="C381" s="187"/>
      <c r="D381" s="187"/>
      <c r="E381" s="187"/>
      <c r="F381" s="187"/>
      <c r="G381" s="187"/>
      <c r="H381" s="187"/>
      <c r="I381" s="187"/>
      <c r="J381" s="187"/>
      <c r="K381" s="187"/>
      <c r="L381" s="187"/>
      <c r="M381" s="187"/>
      <c r="N381" s="187"/>
      <c r="O381" s="187"/>
      <c r="P381" s="187"/>
      <c r="Q381" s="187"/>
      <c r="R381" s="187"/>
      <c r="S381" s="187"/>
      <c r="T381" s="187"/>
      <c r="U381" s="187"/>
      <c r="V381" s="187"/>
      <c r="W381" s="187"/>
      <c r="Y381" s="257"/>
      <c r="Z381" s="257"/>
      <c r="AA381" s="257"/>
      <c r="AB381" s="257"/>
      <c r="AC381" s="257"/>
      <c r="AD381" s="257"/>
      <c r="AE381" s="257"/>
      <c r="AF381" s="257"/>
      <c r="AG381" s="257"/>
      <c r="AH381" s="257"/>
      <c r="AI381" s="257"/>
      <c r="AJ381" s="257"/>
      <c r="AK381" s="257"/>
      <c r="AL381" s="257"/>
      <c r="AM381" s="257"/>
      <c r="AN381" s="257"/>
      <c r="AO381" s="257"/>
      <c r="AP381" s="257"/>
      <c r="AQ381" s="257"/>
      <c r="AR381" s="257"/>
      <c r="AS381" s="257"/>
      <c r="AT381" s="257"/>
      <c r="AU381" s="257"/>
      <c r="AV381" s="257"/>
      <c r="AW381" s="257"/>
      <c r="AX381" s="257"/>
      <c r="AY381" s="257"/>
      <c r="AZ381" s="257"/>
      <c r="BA381" s="257"/>
      <c r="BB381" s="257"/>
      <c r="BC381" s="257"/>
      <c r="BD381" s="257"/>
      <c r="BE381" s="257"/>
      <c r="BF381" s="257"/>
      <c r="BG381" s="257"/>
      <c r="BH381" s="257"/>
      <c r="BI381" s="257"/>
      <c r="BJ381" s="257"/>
      <c r="BK381" s="257"/>
      <c r="BL381" s="257"/>
      <c r="BM381" s="257"/>
      <c r="BN381" s="257"/>
      <c r="BO381" s="257"/>
      <c r="BP381" s="257"/>
      <c r="BQ381" s="257"/>
      <c r="BR381" s="257"/>
      <c r="BS381" s="257"/>
      <c r="BT381" s="257"/>
      <c r="BU381" s="257"/>
      <c r="BV381" s="257"/>
      <c r="BW381" s="257"/>
      <c r="BX381" s="257"/>
      <c r="BY381" s="257"/>
      <c r="BZ381" s="257"/>
      <c r="CA381" s="257"/>
      <c r="CB381" s="257"/>
      <c r="CC381" s="257"/>
      <c r="CD381" s="257"/>
      <c r="CE381" s="257"/>
      <c r="CF381" s="257"/>
      <c r="CG381" s="257"/>
      <c r="CH381" s="257"/>
      <c r="CI381" s="257"/>
      <c r="CJ381" s="257"/>
    </row>
    <row r="382" spans="2:88">
      <c r="B382" s="187"/>
      <c r="C382" s="187"/>
      <c r="D382" s="187"/>
      <c r="E382" s="187"/>
      <c r="F382" s="187"/>
      <c r="G382" s="187"/>
      <c r="H382" s="187"/>
      <c r="I382" s="187"/>
      <c r="J382" s="187"/>
      <c r="K382" s="187"/>
      <c r="L382" s="187"/>
      <c r="M382" s="187"/>
      <c r="N382" s="187"/>
      <c r="O382" s="187"/>
      <c r="P382" s="187"/>
      <c r="Q382" s="187"/>
      <c r="R382" s="187"/>
      <c r="S382" s="187"/>
      <c r="T382" s="187"/>
      <c r="U382" s="187"/>
      <c r="V382" s="187"/>
      <c r="W382" s="187"/>
      <c r="Y382" s="257"/>
      <c r="Z382" s="257"/>
      <c r="AA382" s="257"/>
      <c r="AB382" s="257"/>
      <c r="AC382" s="257"/>
      <c r="AD382" s="257"/>
      <c r="AE382" s="257"/>
      <c r="AF382" s="257"/>
      <c r="AG382" s="257"/>
      <c r="AH382" s="257"/>
      <c r="AI382" s="257"/>
      <c r="AJ382" s="257"/>
      <c r="AK382" s="257"/>
      <c r="AL382" s="257"/>
      <c r="AM382" s="257"/>
      <c r="AN382" s="257"/>
      <c r="AO382" s="257"/>
      <c r="AP382" s="257"/>
      <c r="AQ382" s="257"/>
      <c r="AR382" s="257"/>
      <c r="AS382" s="257"/>
      <c r="AT382" s="257"/>
      <c r="AU382" s="257"/>
      <c r="AV382" s="257"/>
      <c r="AW382" s="257"/>
      <c r="AX382" s="257"/>
      <c r="AY382" s="257"/>
      <c r="AZ382" s="257"/>
      <c r="BA382" s="257"/>
      <c r="BB382" s="257"/>
      <c r="BC382" s="257"/>
      <c r="BD382" s="257"/>
      <c r="BE382" s="257"/>
      <c r="BF382" s="257"/>
      <c r="BG382" s="257"/>
      <c r="BH382" s="257"/>
      <c r="BI382" s="257"/>
      <c r="BJ382" s="257"/>
      <c r="BK382" s="257"/>
      <c r="BL382" s="257"/>
      <c r="BM382" s="257"/>
      <c r="BN382" s="257"/>
      <c r="BO382" s="257"/>
      <c r="BP382" s="257"/>
      <c r="BQ382" s="257"/>
      <c r="BR382" s="257"/>
      <c r="BS382" s="257"/>
      <c r="BT382" s="257"/>
      <c r="BU382" s="257"/>
      <c r="BV382" s="257"/>
      <c r="BW382" s="257"/>
      <c r="BX382" s="257"/>
      <c r="BY382" s="257"/>
      <c r="BZ382" s="257"/>
      <c r="CA382" s="257"/>
      <c r="CB382" s="257"/>
      <c r="CC382" s="257"/>
      <c r="CD382" s="257"/>
      <c r="CE382" s="257"/>
      <c r="CF382" s="257"/>
      <c r="CG382" s="257"/>
      <c r="CH382" s="257"/>
      <c r="CI382" s="257"/>
      <c r="CJ382" s="257"/>
    </row>
    <row r="383" spans="2:88">
      <c r="B383" s="187"/>
      <c r="C383" s="187"/>
      <c r="D383" s="187"/>
      <c r="E383" s="187"/>
      <c r="F383" s="187"/>
      <c r="G383" s="187"/>
      <c r="H383" s="187"/>
      <c r="I383" s="187"/>
      <c r="J383" s="187"/>
      <c r="K383" s="187"/>
      <c r="L383" s="187"/>
      <c r="M383" s="187"/>
      <c r="N383" s="187"/>
      <c r="O383" s="187"/>
      <c r="P383" s="187"/>
      <c r="Q383" s="187"/>
      <c r="R383" s="187"/>
      <c r="S383" s="187"/>
      <c r="T383" s="187"/>
      <c r="U383" s="187"/>
      <c r="V383" s="187"/>
      <c r="W383" s="187"/>
      <c r="Y383" s="257"/>
      <c r="Z383" s="257"/>
      <c r="AA383" s="257"/>
      <c r="AB383" s="257"/>
      <c r="AC383" s="257"/>
      <c r="AD383" s="257"/>
      <c r="AE383" s="257"/>
      <c r="AF383" s="257"/>
      <c r="AG383" s="257"/>
      <c r="AH383" s="257"/>
      <c r="AI383" s="257"/>
      <c r="AJ383" s="257"/>
      <c r="AK383" s="257"/>
      <c r="AL383" s="257"/>
      <c r="AM383" s="257"/>
      <c r="AN383" s="257"/>
      <c r="AO383" s="257"/>
      <c r="AP383" s="257"/>
      <c r="AQ383" s="257"/>
      <c r="AR383" s="257"/>
      <c r="AS383" s="257"/>
      <c r="AT383" s="257"/>
      <c r="AU383" s="257"/>
      <c r="AV383" s="257"/>
      <c r="AW383" s="257"/>
      <c r="AX383" s="257"/>
      <c r="AY383" s="257"/>
      <c r="AZ383" s="257"/>
      <c r="BA383" s="257"/>
      <c r="BB383" s="257"/>
      <c r="BC383" s="257"/>
      <c r="BD383" s="257"/>
      <c r="BE383" s="257"/>
      <c r="BF383" s="257"/>
      <c r="BG383" s="257"/>
      <c r="BH383" s="257"/>
      <c r="BI383" s="257"/>
      <c r="BJ383" s="257"/>
      <c r="BK383" s="257"/>
      <c r="BL383" s="257"/>
      <c r="BM383" s="257"/>
      <c r="BN383" s="257"/>
      <c r="BO383" s="257"/>
      <c r="BP383" s="257"/>
      <c r="BQ383" s="257"/>
      <c r="BR383" s="257"/>
      <c r="BS383" s="257"/>
      <c r="BT383" s="257"/>
      <c r="BU383" s="257"/>
      <c r="BV383" s="257"/>
      <c r="BW383" s="257"/>
      <c r="BX383" s="257"/>
      <c r="BY383" s="257"/>
      <c r="BZ383" s="257"/>
      <c r="CA383" s="257"/>
      <c r="CB383" s="257"/>
      <c r="CC383" s="257"/>
      <c r="CD383" s="257"/>
      <c r="CE383" s="257"/>
      <c r="CF383" s="257"/>
      <c r="CG383" s="257"/>
      <c r="CH383" s="257"/>
      <c r="CI383" s="257"/>
      <c r="CJ383" s="257"/>
    </row>
    <row r="384" spans="2:88">
      <c r="B384" s="187"/>
      <c r="C384" s="187"/>
      <c r="D384" s="187"/>
      <c r="E384" s="187"/>
      <c r="F384" s="187"/>
      <c r="G384" s="187"/>
      <c r="H384" s="187"/>
      <c r="I384" s="187"/>
      <c r="J384" s="187"/>
      <c r="K384" s="187"/>
      <c r="L384" s="187"/>
      <c r="M384" s="187"/>
      <c r="N384" s="187"/>
      <c r="O384" s="187"/>
      <c r="P384" s="187"/>
      <c r="Q384" s="187"/>
      <c r="R384" s="187"/>
      <c r="S384" s="187"/>
      <c r="T384" s="187"/>
      <c r="U384" s="187"/>
      <c r="V384" s="187"/>
      <c r="W384" s="187"/>
      <c r="Y384" s="257"/>
      <c r="Z384" s="257"/>
      <c r="AA384" s="257"/>
      <c r="AB384" s="257"/>
      <c r="AC384" s="257"/>
      <c r="AD384" s="257"/>
      <c r="AE384" s="257"/>
      <c r="AF384" s="257"/>
      <c r="AG384" s="257"/>
      <c r="AH384" s="257"/>
      <c r="AI384" s="257"/>
      <c r="AJ384" s="257"/>
      <c r="AK384" s="257"/>
      <c r="AL384" s="257"/>
      <c r="AM384" s="257"/>
      <c r="AN384" s="257"/>
      <c r="AO384" s="257"/>
      <c r="AP384" s="257"/>
      <c r="AQ384" s="257"/>
      <c r="AR384" s="257"/>
      <c r="AS384" s="257"/>
      <c r="AT384" s="257"/>
      <c r="AU384" s="257"/>
      <c r="AV384" s="257"/>
      <c r="AW384" s="257"/>
      <c r="AX384" s="257"/>
      <c r="AY384" s="257"/>
      <c r="AZ384" s="257"/>
      <c r="BA384" s="257"/>
      <c r="BB384" s="257"/>
      <c r="BC384" s="257"/>
      <c r="BD384" s="257"/>
      <c r="BE384" s="257"/>
      <c r="BF384" s="257"/>
      <c r="BG384" s="257"/>
      <c r="BH384" s="257"/>
      <c r="BI384" s="257"/>
      <c r="BJ384" s="257"/>
      <c r="BK384" s="257"/>
      <c r="BL384" s="257"/>
      <c r="BM384" s="257"/>
      <c r="BN384" s="257"/>
      <c r="BO384" s="257"/>
      <c r="BP384" s="257"/>
      <c r="BQ384" s="257"/>
      <c r="BR384" s="257"/>
      <c r="BS384" s="257"/>
      <c r="BT384" s="257"/>
      <c r="BU384" s="257"/>
      <c r="BV384" s="257"/>
      <c r="BW384" s="257"/>
      <c r="BX384" s="257"/>
      <c r="BY384" s="257"/>
      <c r="BZ384" s="257"/>
      <c r="CA384" s="257"/>
      <c r="CB384" s="257"/>
      <c r="CC384" s="257"/>
      <c r="CD384" s="257"/>
      <c r="CE384" s="257"/>
      <c r="CF384" s="257"/>
      <c r="CG384" s="257"/>
      <c r="CH384" s="257"/>
      <c r="CI384" s="257"/>
      <c r="CJ384" s="257"/>
    </row>
    <row r="385" spans="2:88">
      <c r="B385" s="187"/>
      <c r="C385" s="187"/>
      <c r="D385" s="187"/>
      <c r="E385" s="187"/>
      <c r="F385" s="187"/>
      <c r="G385" s="187"/>
      <c r="H385" s="187"/>
      <c r="I385" s="187"/>
      <c r="J385" s="187"/>
      <c r="K385" s="187"/>
      <c r="L385" s="187"/>
      <c r="M385" s="187"/>
      <c r="N385" s="187"/>
      <c r="O385" s="187"/>
      <c r="P385" s="187"/>
      <c r="Q385" s="187"/>
      <c r="R385" s="187"/>
      <c r="S385" s="187"/>
      <c r="T385" s="187"/>
      <c r="U385" s="187"/>
      <c r="V385" s="187"/>
      <c r="W385" s="187"/>
      <c r="Y385" s="257"/>
      <c r="Z385" s="257"/>
      <c r="AA385" s="257"/>
      <c r="AB385" s="257"/>
      <c r="AC385" s="257"/>
      <c r="AD385" s="257"/>
      <c r="AE385" s="257"/>
      <c r="AF385" s="257"/>
      <c r="AG385" s="257"/>
      <c r="AH385" s="257"/>
      <c r="AI385" s="257"/>
      <c r="AJ385" s="257"/>
      <c r="AK385" s="257"/>
      <c r="AL385" s="257"/>
      <c r="AM385" s="257"/>
      <c r="AN385" s="257"/>
      <c r="AO385" s="257"/>
      <c r="AP385" s="257"/>
      <c r="AQ385" s="257"/>
      <c r="AR385" s="257"/>
      <c r="AS385" s="257"/>
      <c r="AT385" s="257"/>
      <c r="AU385" s="257"/>
      <c r="AV385" s="257"/>
      <c r="AW385" s="257"/>
      <c r="AX385" s="257"/>
      <c r="AY385" s="257"/>
      <c r="AZ385" s="257"/>
      <c r="BA385" s="257"/>
      <c r="BB385" s="257"/>
      <c r="BC385" s="257"/>
      <c r="BD385" s="257"/>
      <c r="BE385" s="257"/>
      <c r="BF385" s="257"/>
      <c r="BG385" s="257"/>
      <c r="BH385" s="257"/>
      <c r="BI385" s="257"/>
      <c r="BJ385" s="257"/>
      <c r="BK385" s="257"/>
      <c r="BL385" s="257"/>
      <c r="BM385" s="257"/>
      <c r="BN385" s="257"/>
      <c r="BO385" s="257"/>
      <c r="BP385" s="257"/>
      <c r="BQ385" s="257"/>
      <c r="BR385" s="257"/>
      <c r="BS385" s="257"/>
      <c r="BT385" s="257"/>
      <c r="BU385" s="257"/>
      <c r="BV385" s="257"/>
      <c r="BW385" s="257"/>
      <c r="BX385" s="257"/>
      <c r="BY385" s="257"/>
      <c r="BZ385" s="257"/>
      <c r="CA385" s="257"/>
      <c r="CB385" s="257"/>
      <c r="CC385" s="257"/>
      <c r="CD385" s="257"/>
      <c r="CE385" s="257"/>
      <c r="CF385" s="257"/>
      <c r="CG385" s="257"/>
      <c r="CH385" s="257"/>
      <c r="CI385" s="257"/>
      <c r="CJ385" s="257"/>
    </row>
    <row r="386" spans="2:88">
      <c r="B386" s="187"/>
      <c r="C386" s="187"/>
      <c r="D386" s="187"/>
      <c r="E386" s="187"/>
      <c r="F386" s="187"/>
      <c r="G386" s="187"/>
      <c r="H386" s="187"/>
      <c r="I386" s="187"/>
      <c r="J386" s="187"/>
      <c r="K386" s="187"/>
      <c r="L386" s="187"/>
      <c r="M386" s="187"/>
      <c r="N386" s="187"/>
      <c r="O386" s="187"/>
      <c r="P386" s="187"/>
      <c r="Q386" s="187"/>
      <c r="R386" s="187"/>
      <c r="S386" s="187"/>
      <c r="T386" s="187"/>
      <c r="U386" s="187"/>
      <c r="V386" s="187"/>
      <c r="W386" s="187"/>
      <c r="Y386" s="257"/>
      <c r="Z386" s="257"/>
      <c r="AA386" s="257"/>
      <c r="AB386" s="257"/>
      <c r="AC386" s="257"/>
      <c r="AD386" s="257"/>
      <c r="AE386" s="257"/>
      <c r="AF386" s="257"/>
      <c r="AG386" s="257"/>
      <c r="AH386" s="257"/>
      <c r="AI386" s="257"/>
      <c r="AJ386" s="257"/>
      <c r="AK386" s="257"/>
      <c r="AL386" s="257"/>
      <c r="AM386" s="257"/>
      <c r="AN386" s="257"/>
      <c r="AO386" s="257"/>
      <c r="AP386" s="257"/>
      <c r="AQ386" s="257"/>
      <c r="AR386" s="257"/>
      <c r="AS386" s="257"/>
      <c r="AT386" s="257"/>
      <c r="AU386" s="257"/>
      <c r="AV386" s="257"/>
      <c r="AW386" s="257"/>
      <c r="AX386" s="257"/>
      <c r="AY386" s="257"/>
      <c r="AZ386" s="257"/>
      <c r="BA386" s="257"/>
      <c r="BB386" s="257"/>
      <c r="BC386" s="257"/>
      <c r="BD386" s="257"/>
      <c r="BE386" s="257"/>
      <c r="BF386" s="257"/>
      <c r="BG386" s="257"/>
      <c r="BH386" s="257"/>
      <c r="BI386" s="257"/>
      <c r="BJ386" s="257"/>
      <c r="BK386" s="257"/>
      <c r="BL386" s="257"/>
      <c r="BM386" s="257"/>
      <c r="BN386" s="257"/>
      <c r="BO386" s="257"/>
      <c r="BP386" s="257"/>
      <c r="BQ386" s="257"/>
      <c r="BR386" s="257"/>
      <c r="BS386" s="257"/>
      <c r="BT386" s="257"/>
      <c r="BU386" s="257"/>
      <c r="BV386" s="257"/>
      <c r="BW386" s="257"/>
      <c r="BX386" s="257"/>
      <c r="BY386" s="257"/>
      <c r="BZ386" s="257"/>
      <c r="CA386" s="257"/>
      <c r="CB386" s="257"/>
      <c r="CC386" s="257"/>
      <c r="CD386" s="257"/>
      <c r="CE386" s="257"/>
      <c r="CF386" s="257"/>
      <c r="CG386" s="257"/>
      <c r="CH386" s="257"/>
      <c r="CI386" s="257"/>
      <c r="CJ386" s="257"/>
    </row>
    <row r="387" spans="2:88">
      <c r="B387" s="187"/>
      <c r="C387" s="187"/>
      <c r="D387" s="187"/>
      <c r="E387" s="187"/>
      <c r="F387" s="187"/>
      <c r="G387" s="187"/>
      <c r="H387" s="187"/>
      <c r="I387" s="187"/>
      <c r="J387" s="187"/>
      <c r="K387" s="187"/>
      <c r="L387" s="187"/>
      <c r="M387" s="187"/>
      <c r="N387" s="187"/>
      <c r="O387" s="187"/>
      <c r="P387" s="187"/>
      <c r="Q387" s="187"/>
      <c r="R387" s="187"/>
      <c r="S387" s="187"/>
      <c r="T387" s="187"/>
      <c r="U387" s="187"/>
      <c r="V387" s="187"/>
      <c r="W387" s="187"/>
      <c r="Y387" s="257"/>
      <c r="Z387" s="257"/>
      <c r="AA387" s="257"/>
      <c r="AB387" s="257"/>
      <c r="AC387" s="257"/>
      <c r="AD387" s="257"/>
      <c r="AE387" s="257"/>
      <c r="AF387" s="257"/>
      <c r="AG387" s="257"/>
      <c r="AH387" s="257"/>
      <c r="AI387" s="257"/>
      <c r="AJ387" s="257"/>
      <c r="AK387" s="257"/>
      <c r="AL387" s="257"/>
      <c r="AM387" s="257"/>
      <c r="AN387" s="257"/>
      <c r="AO387" s="257"/>
      <c r="AP387" s="257"/>
      <c r="AQ387" s="257"/>
      <c r="AR387" s="257"/>
      <c r="AS387" s="257"/>
      <c r="AT387" s="257"/>
      <c r="AU387" s="257"/>
      <c r="AV387" s="257"/>
      <c r="AW387" s="257"/>
      <c r="AX387" s="257"/>
      <c r="AY387" s="257"/>
      <c r="AZ387" s="257"/>
      <c r="BA387" s="257"/>
      <c r="BB387" s="257"/>
      <c r="BC387" s="257"/>
      <c r="BD387" s="257"/>
      <c r="BE387" s="257"/>
      <c r="BF387" s="257"/>
      <c r="BG387" s="257"/>
      <c r="BH387" s="257"/>
      <c r="BI387" s="257"/>
      <c r="BJ387" s="257"/>
      <c r="BK387" s="257"/>
      <c r="BL387" s="257"/>
      <c r="BM387" s="257"/>
      <c r="BN387" s="257"/>
      <c r="BO387" s="257"/>
      <c r="BP387" s="257"/>
      <c r="BQ387" s="257"/>
      <c r="BR387" s="257"/>
      <c r="BS387" s="257"/>
      <c r="BT387" s="257"/>
      <c r="BU387" s="257"/>
      <c r="BV387" s="257"/>
      <c r="BW387" s="257"/>
      <c r="BX387" s="257"/>
      <c r="BY387" s="257"/>
      <c r="BZ387" s="257"/>
      <c r="CA387" s="257"/>
      <c r="CB387" s="257"/>
      <c r="CC387" s="257"/>
      <c r="CD387" s="257"/>
      <c r="CE387" s="257"/>
      <c r="CF387" s="257"/>
      <c r="CG387" s="257"/>
      <c r="CH387" s="257"/>
      <c r="CI387" s="257"/>
      <c r="CJ387" s="257"/>
    </row>
    <row r="388" spans="2:88">
      <c r="B388" s="187"/>
      <c r="C388" s="187"/>
      <c r="D388" s="187"/>
      <c r="E388" s="187"/>
      <c r="F388" s="187"/>
      <c r="G388" s="187"/>
      <c r="H388" s="187"/>
      <c r="I388" s="187"/>
      <c r="J388" s="187"/>
      <c r="K388" s="187"/>
      <c r="L388" s="187"/>
      <c r="M388" s="187"/>
      <c r="N388" s="187"/>
      <c r="O388" s="187"/>
      <c r="P388" s="187"/>
      <c r="Q388" s="187"/>
      <c r="R388" s="187"/>
      <c r="S388" s="187"/>
      <c r="T388" s="187"/>
      <c r="U388" s="187"/>
      <c r="V388" s="187"/>
      <c r="W388" s="187"/>
      <c r="Y388" s="257"/>
      <c r="Z388" s="257"/>
      <c r="AA388" s="257"/>
      <c r="AB388" s="257"/>
      <c r="AC388" s="257"/>
      <c r="AD388" s="257"/>
      <c r="AE388" s="257"/>
      <c r="AF388" s="257"/>
      <c r="AG388" s="257"/>
      <c r="AH388" s="257"/>
      <c r="AI388" s="257"/>
      <c r="AJ388" s="257"/>
      <c r="AK388" s="257"/>
      <c r="AL388" s="257"/>
      <c r="AM388" s="257"/>
      <c r="AN388" s="257"/>
      <c r="AO388" s="257"/>
      <c r="AP388" s="257"/>
      <c r="AQ388" s="257"/>
      <c r="AR388" s="257"/>
      <c r="AS388" s="257"/>
      <c r="AT388" s="257"/>
      <c r="AU388" s="257"/>
      <c r="AV388" s="257"/>
      <c r="AW388" s="257"/>
      <c r="AX388" s="257"/>
      <c r="AY388" s="257"/>
      <c r="AZ388" s="257"/>
      <c r="BA388" s="257"/>
      <c r="BB388" s="257"/>
      <c r="BC388" s="257"/>
      <c r="BD388" s="257"/>
      <c r="BE388" s="257"/>
      <c r="BF388" s="257"/>
      <c r="BG388" s="257"/>
      <c r="BH388" s="257"/>
      <c r="BI388" s="257"/>
      <c r="BJ388" s="257"/>
      <c r="BK388" s="257"/>
      <c r="BL388" s="257"/>
      <c r="BM388" s="257"/>
      <c r="BN388" s="257"/>
      <c r="BO388" s="257"/>
      <c r="BP388" s="257"/>
      <c r="BQ388" s="257"/>
      <c r="BR388" s="257"/>
      <c r="BS388" s="257"/>
      <c r="BT388" s="257"/>
      <c r="BU388" s="257"/>
      <c r="BV388" s="257"/>
      <c r="BW388" s="257"/>
      <c r="BX388" s="257"/>
      <c r="BY388" s="257"/>
      <c r="BZ388" s="257"/>
      <c r="CA388" s="257"/>
      <c r="CB388" s="257"/>
      <c r="CC388" s="257"/>
      <c r="CD388" s="257"/>
      <c r="CE388" s="257"/>
      <c r="CF388" s="257"/>
      <c r="CG388" s="257"/>
      <c r="CH388" s="257"/>
      <c r="CI388" s="257"/>
      <c r="CJ388" s="257"/>
    </row>
    <row r="389" spans="2:88">
      <c r="B389" s="187"/>
      <c r="C389" s="187"/>
      <c r="D389" s="187"/>
      <c r="E389" s="187"/>
      <c r="F389" s="187"/>
      <c r="G389" s="187"/>
      <c r="H389" s="187"/>
      <c r="I389" s="187"/>
      <c r="J389" s="187"/>
      <c r="K389" s="187"/>
      <c r="L389" s="187"/>
      <c r="M389" s="187"/>
      <c r="N389" s="187"/>
      <c r="O389" s="187"/>
      <c r="P389" s="187"/>
      <c r="Q389" s="187"/>
      <c r="R389" s="187"/>
      <c r="S389" s="187"/>
      <c r="T389" s="187"/>
      <c r="U389" s="187"/>
      <c r="V389" s="187"/>
      <c r="W389" s="187"/>
      <c r="Y389" s="257"/>
      <c r="Z389" s="257"/>
      <c r="AA389" s="257"/>
      <c r="AB389" s="257"/>
      <c r="AC389" s="257"/>
      <c r="AD389" s="257"/>
      <c r="AE389" s="257"/>
      <c r="AF389" s="257"/>
      <c r="AG389" s="257"/>
      <c r="AH389" s="257"/>
      <c r="AI389" s="257"/>
      <c r="AJ389" s="257"/>
      <c r="AK389" s="257"/>
      <c r="AL389" s="257"/>
      <c r="AM389" s="257"/>
      <c r="AN389" s="257"/>
      <c r="AO389" s="257"/>
      <c r="AP389" s="257"/>
      <c r="AQ389" s="257"/>
      <c r="AR389" s="257"/>
      <c r="AS389" s="257"/>
      <c r="AT389" s="257"/>
      <c r="AU389" s="257"/>
      <c r="AV389" s="257"/>
      <c r="AW389" s="257"/>
      <c r="AX389" s="257"/>
      <c r="AY389" s="257"/>
      <c r="AZ389" s="257"/>
      <c r="BA389" s="257"/>
      <c r="BB389" s="257"/>
      <c r="BC389" s="257"/>
      <c r="BD389" s="257"/>
      <c r="BE389" s="257"/>
      <c r="BF389" s="257"/>
      <c r="BG389" s="257"/>
      <c r="BH389" s="257"/>
      <c r="BI389" s="257"/>
      <c r="BJ389" s="257"/>
      <c r="BK389" s="257"/>
      <c r="BL389" s="257"/>
      <c r="BM389" s="257"/>
      <c r="BN389" s="257"/>
      <c r="BO389" s="257"/>
      <c r="BP389" s="257"/>
      <c r="BQ389" s="257"/>
      <c r="BR389" s="257"/>
      <c r="BS389" s="257"/>
      <c r="BT389" s="257"/>
      <c r="BU389" s="257"/>
      <c r="BV389" s="257"/>
      <c r="BW389" s="257"/>
      <c r="BX389" s="257"/>
      <c r="BY389" s="257"/>
      <c r="BZ389" s="257"/>
      <c r="CA389" s="257"/>
      <c r="CB389" s="257"/>
      <c r="CC389" s="257"/>
      <c r="CD389" s="257"/>
      <c r="CE389" s="257"/>
      <c r="CF389" s="257"/>
      <c r="CG389" s="257"/>
      <c r="CH389" s="257"/>
      <c r="CI389" s="257"/>
      <c r="CJ389" s="257"/>
    </row>
    <row r="390" spans="2:88">
      <c r="B390" s="187"/>
      <c r="C390" s="187"/>
      <c r="D390" s="187"/>
      <c r="E390" s="187"/>
      <c r="F390" s="187"/>
      <c r="G390" s="187"/>
      <c r="H390" s="187"/>
      <c r="I390" s="187"/>
      <c r="J390" s="187"/>
      <c r="K390" s="187"/>
      <c r="L390" s="187"/>
      <c r="M390" s="187"/>
      <c r="N390" s="187"/>
      <c r="O390" s="187"/>
      <c r="P390" s="187"/>
      <c r="Q390" s="187"/>
      <c r="R390" s="187"/>
      <c r="S390" s="187"/>
      <c r="T390" s="187"/>
      <c r="U390" s="187"/>
      <c r="V390" s="187"/>
      <c r="W390" s="187"/>
      <c r="Y390" s="257"/>
      <c r="Z390" s="257"/>
      <c r="AA390" s="257"/>
      <c r="AB390" s="257"/>
      <c r="AC390" s="257"/>
      <c r="AD390" s="257"/>
      <c r="AE390" s="257"/>
      <c r="AF390" s="257"/>
      <c r="AG390" s="257"/>
      <c r="AH390" s="257"/>
      <c r="AI390" s="257"/>
      <c r="AJ390" s="257"/>
      <c r="AK390" s="257"/>
      <c r="AL390" s="257"/>
      <c r="AM390" s="257"/>
      <c r="AN390" s="257"/>
      <c r="AO390" s="257"/>
      <c r="AP390" s="257"/>
      <c r="AQ390" s="257"/>
      <c r="AR390" s="257"/>
      <c r="AS390" s="257"/>
      <c r="AT390" s="257"/>
      <c r="AU390" s="257"/>
      <c r="AV390" s="257"/>
      <c r="AW390" s="257"/>
      <c r="AX390" s="257"/>
      <c r="AY390" s="257"/>
      <c r="AZ390" s="257"/>
      <c r="BA390" s="257"/>
      <c r="BB390" s="257"/>
      <c r="BC390" s="257"/>
      <c r="BD390" s="257"/>
      <c r="BE390" s="257"/>
      <c r="BF390" s="257"/>
      <c r="BG390" s="257"/>
      <c r="BH390" s="257"/>
      <c r="BI390" s="257"/>
      <c r="BJ390" s="257"/>
      <c r="BK390" s="257"/>
      <c r="BL390" s="257"/>
      <c r="BM390" s="257"/>
      <c r="BN390" s="257"/>
      <c r="BO390" s="257"/>
      <c r="BP390" s="257"/>
      <c r="BQ390" s="257"/>
      <c r="BR390" s="257"/>
      <c r="BS390" s="257"/>
      <c r="BT390" s="257"/>
      <c r="BU390" s="257"/>
      <c r="BV390" s="257"/>
      <c r="BW390" s="257"/>
      <c r="BX390" s="257"/>
      <c r="BY390" s="257"/>
      <c r="BZ390" s="257"/>
      <c r="CA390" s="257"/>
      <c r="CB390" s="257"/>
      <c r="CC390" s="257"/>
      <c r="CD390" s="257"/>
      <c r="CE390" s="257"/>
      <c r="CF390" s="257"/>
      <c r="CG390" s="257"/>
      <c r="CH390" s="257"/>
      <c r="CI390" s="257"/>
      <c r="CJ390" s="257"/>
    </row>
    <row r="391" spans="2:88">
      <c r="B391" s="187"/>
      <c r="C391" s="187"/>
      <c r="D391" s="187"/>
      <c r="E391" s="187"/>
      <c r="F391" s="187"/>
      <c r="G391" s="187"/>
      <c r="H391" s="187"/>
      <c r="I391" s="187"/>
      <c r="J391" s="187"/>
      <c r="K391" s="187"/>
      <c r="L391" s="187"/>
      <c r="M391" s="187"/>
      <c r="N391" s="187"/>
      <c r="O391" s="187"/>
      <c r="P391" s="187"/>
      <c r="Q391" s="187"/>
      <c r="R391" s="187"/>
      <c r="S391" s="187"/>
      <c r="T391" s="187"/>
      <c r="U391" s="187"/>
      <c r="V391" s="187"/>
      <c r="W391" s="187"/>
      <c r="Y391" s="257"/>
      <c r="Z391" s="257"/>
      <c r="AA391" s="257"/>
      <c r="AB391" s="257"/>
      <c r="AC391" s="257"/>
      <c r="AD391" s="257"/>
      <c r="AE391" s="257"/>
      <c r="AF391" s="257"/>
      <c r="AG391" s="257"/>
      <c r="AH391" s="257"/>
      <c r="AI391" s="257"/>
      <c r="AJ391" s="257"/>
      <c r="AK391" s="257"/>
      <c r="AL391" s="257"/>
      <c r="AM391" s="257"/>
      <c r="AN391" s="257"/>
      <c r="AO391" s="257"/>
      <c r="AP391" s="257"/>
      <c r="AQ391" s="257"/>
      <c r="AR391" s="257"/>
      <c r="AS391" s="257"/>
      <c r="AT391" s="257"/>
      <c r="AU391" s="257"/>
      <c r="AV391" s="257"/>
      <c r="AW391" s="257"/>
      <c r="AX391" s="257"/>
      <c r="AY391" s="257"/>
      <c r="AZ391" s="257"/>
      <c r="BA391" s="257"/>
      <c r="BB391" s="257"/>
      <c r="BC391" s="257"/>
      <c r="BD391" s="257"/>
      <c r="BE391" s="257"/>
      <c r="BF391" s="257"/>
      <c r="BG391" s="257"/>
      <c r="BH391" s="257"/>
      <c r="BI391" s="257"/>
      <c r="BJ391" s="257"/>
      <c r="BK391" s="257"/>
      <c r="BL391" s="257"/>
      <c r="BM391" s="257"/>
      <c r="BN391" s="257"/>
      <c r="BO391" s="257"/>
      <c r="BP391" s="257"/>
      <c r="BQ391" s="257"/>
      <c r="BR391" s="257"/>
      <c r="BS391" s="257"/>
      <c r="BT391" s="257"/>
      <c r="BU391" s="257"/>
      <c r="BV391" s="257"/>
      <c r="BW391" s="257"/>
      <c r="BX391" s="257"/>
      <c r="BY391" s="257"/>
      <c r="BZ391" s="257"/>
      <c r="CA391" s="257"/>
      <c r="CB391" s="257"/>
      <c r="CC391" s="257"/>
      <c r="CD391" s="257"/>
      <c r="CE391" s="257"/>
      <c r="CF391" s="257"/>
      <c r="CG391" s="257"/>
      <c r="CH391" s="257"/>
      <c r="CI391" s="257"/>
      <c r="CJ391" s="257"/>
    </row>
    <row r="392" spans="2:88">
      <c r="B392" s="187"/>
      <c r="C392" s="187"/>
      <c r="D392" s="187"/>
      <c r="E392" s="187"/>
      <c r="F392" s="187"/>
      <c r="G392" s="187"/>
      <c r="H392" s="187"/>
      <c r="I392" s="187"/>
      <c r="J392" s="187"/>
      <c r="K392" s="187"/>
      <c r="L392" s="187"/>
      <c r="M392" s="187"/>
      <c r="N392" s="187"/>
      <c r="O392" s="187"/>
      <c r="P392" s="187"/>
      <c r="Q392" s="187"/>
      <c r="R392" s="187"/>
      <c r="S392" s="187"/>
      <c r="T392" s="187"/>
      <c r="U392" s="187"/>
      <c r="V392" s="187"/>
      <c r="W392" s="187"/>
      <c r="Y392" s="257"/>
      <c r="Z392" s="257"/>
      <c r="AA392" s="257"/>
      <c r="AB392" s="257"/>
      <c r="AC392" s="257"/>
      <c r="AD392" s="257"/>
      <c r="AE392" s="257"/>
      <c r="AF392" s="257"/>
      <c r="AG392" s="257"/>
      <c r="AH392" s="257"/>
      <c r="AI392" s="257"/>
      <c r="AJ392" s="257"/>
      <c r="AK392" s="257"/>
      <c r="AL392" s="257"/>
      <c r="AM392" s="257"/>
      <c r="AN392" s="257"/>
      <c r="AO392" s="257"/>
      <c r="AP392" s="257"/>
      <c r="AQ392" s="257"/>
      <c r="AR392" s="257"/>
      <c r="AS392" s="257"/>
      <c r="AT392" s="257"/>
      <c r="AU392" s="257"/>
      <c r="AV392" s="257"/>
      <c r="AW392" s="257"/>
      <c r="AX392" s="257"/>
      <c r="AY392" s="257"/>
      <c r="AZ392" s="257"/>
      <c r="BA392" s="257"/>
      <c r="BB392" s="257"/>
      <c r="BC392" s="257"/>
      <c r="BD392" s="257"/>
      <c r="BE392" s="257"/>
      <c r="BF392" s="257"/>
      <c r="BG392" s="257"/>
      <c r="BH392" s="257"/>
      <c r="BI392" s="257"/>
      <c r="BJ392" s="257"/>
      <c r="BK392" s="257"/>
      <c r="BL392" s="257"/>
      <c r="BM392" s="257"/>
      <c r="BN392" s="257"/>
      <c r="BO392" s="257"/>
      <c r="BP392" s="257"/>
      <c r="BQ392" s="257"/>
      <c r="BR392" s="257"/>
      <c r="BS392" s="257"/>
      <c r="BT392" s="257"/>
      <c r="BU392" s="257"/>
      <c r="BV392" s="257"/>
      <c r="BW392" s="257"/>
      <c r="BX392" s="257"/>
      <c r="BY392" s="257"/>
      <c r="BZ392" s="257"/>
      <c r="CA392" s="257"/>
      <c r="CB392" s="257"/>
      <c r="CC392" s="257"/>
      <c r="CD392" s="257"/>
      <c r="CE392" s="257"/>
      <c r="CF392" s="257"/>
      <c r="CG392" s="257"/>
      <c r="CH392" s="257"/>
      <c r="CI392" s="257"/>
      <c r="CJ392" s="257"/>
    </row>
    <row r="393" spans="2:88">
      <c r="B393" s="187"/>
      <c r="C393" s="187"/>
      <c r="D393" s="187"/>
      <c r="E393" s="187"/>
      <c r="F393" s="187"/>
      <c r="G393" s="187"/>
      <c r="H393" s="187"/>
      <c r="I393" s="187"/>
      <c r="J393" s="187"/>
      <c r="K393" s="187"/>
      <c r="L393" s="187"/>
      <c r="M393" s="187"/>
      <c r="N393" s="187"/>
      <c r="O393" s="187"/>
      <c r="P393" s="187"/>
      <c r="Q393" s="187"/>
      <c r="R393" s="187"/>
      <c r="S393" s="187"/>
      <c r="T393" s="187"/>
      <c r="U393" s="187"/>
      <c r="V393" s="187"/>
      <c r="W393" s="187"/>
      <c r="Y393" s="257"/>
      <c r="Z393" s="257"/>
      <c r="AA393" s="257"/>
      <c r="AB393" s="257"/>
      <c r="AC393" s="257"/>
      <c r="AD393" s="257"/>
      <c r="AE393" s="257"/>
      <c r="AF393" s="257"/>
      <c r="AG393" s="257"/>
      <c r="AH393" s="257"/>
      <c r="AI393" s="257"/>
      <c r="AJ393" s="257"/>
      <c r="AK393" s="257"/>
      <c r="AL393" s="257"/>
      <c r="AM393" s="257"/>
      <c r="AN393" s="257"/>
      <c r="AO393" s="257"/>
      <c r="AP393" s="257"/>
      <c r="AQ393" s="257"/>
      <c r="AR393" s="257"/>
      <c r="AS393" s="257"/>
      <c r="AT393" s="257"/>
      <c r="AU393" s="257"/>
      <c r="AV393" s="257"/>
      <c r="AW393" s="257"/>
      <c r="AX393" s="257"/>
      <c r="AY393" s="257"/>
      <c r="AZ393" s="257"/>
      <c r="BA393" s="257"/>
      <c r="BB393" s="257"/>
      <c r="BC393" s="257"/>
      <c r="BD393" s="257"/>
      <c r="BE393" s="257"/>
      <c r="BF393" s="257"/>
      <c r="BG393" s="257"/>
      <c r="BH393" s="257"/>
      <c r="BI393" s="257"/>
      <c r="BJ393" s="257"/>
      <c r="BK393" s="257"/>
      <c r="BL393" s="257"/>
      <c r="BM393" s="257"/>
      <c r="BN393" s="257"/>
      <c r="BO393" s="257"/>
      <c r="BP393" s="257"/>
      <c r="BQ393" s="257"/>
      <c r="BR393" s="257"/>
      <c r="BS393" s="257"/>
      <c r="BT393" s="257"/>
      <c r="BU393" s="257"/>
      <c r="BV393" s="257"/>
      <c r="BW393" s="257"/>
      <c r="BX393" s="257"/>
      <c r="BY393" s="257"/>
      <c r="BZ393" s="257"/>
      <c r="CA393" s="257"/>
      <c r="CB393" s="257"/>
      <c r="CC393" s="257"/>
      <c r="CD393" s="257"/>
      <c r="CE393" s="257"/>
      <c r="CF393" s="257"/>
      <c r="CG393" s="257"/>
      <c r="CH393" s="257"/>
      <c r="CI393" s="257"/>
      <c r="CJ393" s="257"/>
    </row>
    <row r="394" spans="2:88">
      <c r="B394" s="187"/>
      <c r="C394" s="187"/>
      <c r="D394" s="187"/>
      <c r="E394" s="187"/>
      <c r="F394" s="187"/>
      <c r="G394" s="187"/>
      <c r="H394" s="187"/>
      <c r="I394" s="187"/>
      <c r="J394" s="187"/>
      <c r="K394" s="187"/>
      <c r="L394" s="187"/>
      <c r="M394" s="187"/>
      <c r="N394" s="187"/>
      <c r="O394" s="187"/>
      <c r="P394" s="187"/>
      <c r="Q394" s="187"/>
      <c r="R394" s="187"/>
      <c r="S394" s="187"/>
      <c r="T394" s="187"/>
      <c r="U394" s="187"/>
      <c r="V394" s="187"/>
      <c r="W394" s="187"/>
      <c r="Y394" s="257"/>
      <c r="Z394" s="257"/>
      <c r="AA394" s="257"/>
      <c r="AB394" s="257"/>
      <c r="AC394" s="257"/>
      <c r="AD394" s="257"/>
      <c r="AE394" s="257"/>
      <c r="AF394" s="257"/>
      <c r="AG394" s="257"/>
      <c r="AH394" s="257"/>
      <c r="AI394" s="257"/>
      <c r="AJ394" s="257"/>
      <c r="AK394" s="257"/>
      <c r="AL394" s="257"/>
      <c r="AM394" s="257"/>
      <c r="AN394" s="257"/>
      <c r="AO394" s="257"/>
      <c r="AP394" s="257"/>
      <c r="AQ394" s="257"/>
      <c r="AR394" s="257"/>
      <c r="AS394" s="257"/>
      <c r="AT394" s="257"/>
      <c r="AU394" s="257"/>
      <c r="AV394" s="257"/>
      <c r="AW394" s="257"/>
      <c r="AX394" s="257"/>
      <c r="AY394" s="257"/>
      <c r="AZ394" s="257"/>
      <c r="BA394" s="257"/>
      <c r="BB394" s="257"/>
      <c r="BC394" s="257"/>
      <c r="BD394" s="257"/>
      <c r="BE394" s="257"/>
      <c r="BF394" s="257"/>
      <c r="BG394" s="257"/>
      <c r="BH394" s="257"/>
      <c r="BI394" s="257"/>
      <c r="BJ394" s="257"/>
      <c r="BK394" s="257"/>
      <c r="BL394" s="257"/>
      <c r="BM394" s="257"/>
      <c r="BN394" s="257"/>
      <c r="BO394" s="257"/>
      <c r="BP394" s="257"/>
      <c r="BQ394" s="257"/>
      <c r="BR394" s="257"/>
      <c r="BS394" s="257"/>
      <c r="BT394" s="257"/>
      <c r="BU394" s="257"/>
      <c r="BV394" s="257"/>
      <c r="BW394" s="257"/>
      <c r="BX394" s="257"/>
      <c r="BY394" s="257"/>
      <c r="BZ394" s="257"/>
      <c r="CA394" s="257"/>
      <c r="CB394" s="257"/>
      <c r="CC394" s="257"/>
      <c r="CD394" s="257"/>
      <c r="CE394" s="257"/>
      <c r="CF394" s="257"/>
      <c r="CG394" s="257"/>
      <c r="CH394" s="257"/>
      <c r="CI394" s="257"/>
      <c r="CJ394" s="257"/>
    </row>
    <row r="395" spans="2:88">
      <c r="B395" s="187"/>
      <c r="C395" s="187"/>
      <c r="D395" s="187"/>
      <c r="E395" s="187"/>
      <c r="F395" s="187"/>
      <c r="G395" s="187"/>
      <c r="H395" s="187"/>
      <c r="I395" s="187"/>
      <c r="J395" s="187"/>
      <c r="K395" s="187"/>
      <c r="L395" s="187"/>
      <c r="M395" s="187"/>
      <c r="N395" s="187"/>
      <c r="O395" s="187"/>
      <c r="P395" s="187"/>
      <c r="Q395" s="187"/>
      <c r="R395" s="187"/>
      <c r="S395" s="187"/>
      <c r="T395" s="187"/>
      <c r="U395" s="187"/>
      <c r="V395" s="187"/>
      <c r="W395" s="187"/>
      <c r="Y395" s="257"/>
      <c r="Z395" s="257"/>
      <c r="AA395" s="257"/>
      <c r="AB395" s="257"/>
      <c r="AC395" s="257"/>
      <c r="AD395" s="257"/>
      <c r="AE395" s="257"/>
      <c r="AF395" s="257"/>
      <c r="AG395" s="257"/>
      <c r="AH395" s="257"/>
      <c r="AI395" s="257"/>
      <c r="AJ395" s="257"/>
      <c r="AK395" s="257"/>
      <c r="AL395" s="257"/>
      <c r="AM395" s="257"/>
      <c r="AN395" s="257"/>
      <c r="AO395" s="257"/>
      <c r="AP395" s="257"/>
      <c r="AQ395" s="257"/>
      <c r="AR395" s="257"/>
      <c r="AS395" s="257"/>
      <c r="AT395" s="257"/>
      <c r="AU395" s="257"/>
      <c r="AV395" s="257"/>
      <c r="AW395" s="257"/>
      <c r="AX395" s="257"/>
      <c r="AY395" s="257"/>
      <c r="AZ395" s="257"/>
      <c r="BA395" s="257"/>
      <c r="BB395" s="257"/>
      <c r="BC395" s="257"/>
      <c r="BD395" s="257"/>
      <c r="BE395" s="257"/>
      <c r="BF395" s="257"/>
      <c r="BG395" s="257"/>
      <c r="BH395" s="257"/>
      <c r="BI395" s="257"/>
      <c r="BJ395" s="257"/>
      <c r="BK395" s="257"/>
      <c r="BL395" s="257"/>
      <c r="BM395" s="257"/>
      <c r="BN395" s="257"/>
      <c r="BO395" s="257"/>
      <c r="BP395" s="257"/>
      <c r="BQ395" s="257"/>
      <c r="BR395" s="257"/>
      <c r="BS395" s="257"/>
      <c r="BT395" s="257"/>
      <c r="BU395" s="257"/>
      <c r="BV395" s="257"/>
      <c r="BW395" s="257"/>
      <c r="BX395" s="257"/>
      <c r="BY395" s="257"/>
      <c r="BZ395" s="257"/>
      <c r="CA395" s="257"/>
      <c r="CB395" s="257"/>
      <c r="CC395" s="257"/>
      <c r="CD395" s="257"/>
      <c r="CE395" s="257"/>
      <c r="CF395" s="257"/>
      <c r="CG395" s="257"/>
      <c r="CH395" s="257"/>
      <c r="CI395" s="257"/>
      <c r="CJ395" s="257"/>
    </row>
    <row r="396" spans="2:88">
      <c r="B396" s="187"/>
      <c r="C396" s="187"/>
      <c r="D396" s="187"/>
      <c r="E396" s="187"/>
      <c r="F396" s="187"/>
      <c r="G396" s="187"/>
      <c r="H396" s="187"/>
      <c r="I396" s="187"/>
      <c r="J396" s="187"/>
      <c r="K396" s="187"/>
      <c r="L396" s="187"/>
      <c r="M396" s="187"/>
      <c r="N396" s="187"/>
      <c r="O396" s="187"/>
      <c r="P396" s="187"/>
      <c r="Q396" s="187"/>
      <c r="R396" s="187"/>
      <c r="S396" s="187"/>
      <c r="T396" s="187"/>
      <c r="U396" s="187"/>
      <c r="V396" s="187"/>
      <c r="W396" s="187"/>
      <c r="Y396" s="257"/>
      <c r="Z396" s="257"/>
      <c r="AA396" s="257"/>
      <c r="AB396" s="257"/>
      <c r="AC396" s="257"/>
      <c r="AD396" s="257"/>
      <c r="AE396" s="257"/>
      <c r="AF396" s="257"/>
      <c r="AG396" s="257"/>
      <c r="AH396" s="257"/>
      <c r="AI396" s="257"/>
      <c r="AJ396" s="257"/>
      <c r="AK396" s="257"/>
      <c r="AL396" s="257"/>
      <c r="AM396" s="257"/>
      <c r="AN396" s="257"/>
      <c r="AO396" s="257"/>
      <c r="AP396" s="257"/>
      <c r="AQ396" s="257"/>
      <c r="AR396" s="257"/>
      <c r="AS396" s="257"/>
      <c r="AT396" s="257"/>
      <c r="AU396" s="257"/>
      <c r="AV396" s="257"/>
      <c r="AW396" s="257"/>
      <c r="AX396" s="257"/>
      <c r="AY396" s="257"/>
      <c r="AZ396" s="257"/>
      <c r="BA396" s="257"/>
      <c r="BB396" s="257"/>
      <c r="BC396" s="257"/>
      <c r="BD396" s="257"/>
      <c r="BE396" s="257"/>
      <c r="BF396" s="257"/>
      <c r="BG396" s="257"/>
      <c r="BH396" s="257"/>
      <c r="BI396" s="257"/>
      <c r="BJ396" s="257"/>
      <c r="BK396" s="257"/>
      <c r="BL396" s="257"/>
      <c r="BM396" s="257"/>
      <c r="BN396" s="257"/>
      <c r="BO396" s="257"/>
      <c r="BP396" s="257"/>
      <c r="BQ396" s="257"/>
      <c r="BR396" s="257"/>
      <c r="BS396" s="257"/>
      <c r="BT396" s="257"/>
      <c r="BU396" s="257"/>
      <c r="BV396" s="257"/>
      <c r="BW396" s="257"/>
      <c r="BX396" s="257"/>
      <c r="BY396" s="257"/>
      <c r="BZ396" s="257"/>
      <c r="CA396" s="257"/>
      <c r="CB396" s="257"/>
      <c r="CC396" s="257"/>
      <c r="CD396" s="257"/>
      <c r="CE396" s="257"/>
      <c r="CF396" s="257"/>
      <c r="CG396" s="257"/>
      <c r="CH396" s="257"/>
      <c r="CI396" s="257"/>
      <c r="CJ396" s="257"/>
    </row>
    <row r="397" spans="2:88">
      <c r="B397" s="187"/>
      <c r="C397" s="187"/>
      <c r="D397" s="187"/>
      <c r="E397" s="187"/>
      <c r="F397" s="187"/>
      <c r="G397" s="187"/>
      <c r="H397" s="187"/>
      <c r="I397" s="187"/>
      <c r="J397" s="187"/>
      <c r="K397" s="187"/>
      <c r="L397" s="187"/>
      <c r="M397" s="187"/>
      <c r="N397" s="187"/>
      <c r="O397" s="187"/>
      <c r="P397" s="187"/>
      <c r="Q397" s="187"/>
      <c r="R397" s="187"/>
      <c r="S397" s="187"/>
      <c r="T397" s="187"/>
      <c r="U397" s="187"/>
      <c r="V397" s="187"/>
      <c r="W397" s="187"/>
      <c r="Y397" s="257"/>
      <c r="Z397" s="257"/>
      <c r="AA397" s="257"/>
      <c r="AB397" s="257"/>
      <c r="AC397" s="257"/>
      <c r="AD397" s="257"/>
      <c r="AE397" s="257"/>
      <c r="AF397" s="257"/>
      <c r="AG397" s="257"/>
      <c r="AH397" s="257"/>
      <c r="AI397" s="257"/>
      <c r="AJ397" s="257"/>
      <c r="AK397" s="257"/>
      <c r="AL397" s="257"/>
      <c r="AM397" s="257"/>
      <c r="AN397" s="257"/>
      <c r="AO397" s="257"/>
      <c r="AP397" s="257"/>
      <c r="AQ397" s="257"/>
      <c r="AR397" s="257"/>
      <c r="AS397" s="257"/>
      <c r="AT397" s="257"/>
      <c r="AU397" s="257"/>
      <c r="AV397" s="257"/>
      <c r="AW397" s="257"/>
      <c r="AX397" s="257"/>
      <c r="AY397" s="257"/>
      <c r="AZ397" s="257"/>
      <c r="BA397" s="257"/>
      <c r="BB397" s="257"/>
      <c r="BC397" s="257"/>
      <c r="BD397" s="257"/>
      <c r="BE397" s="257"/>
      <c r="BF397" s="257"/>
      <c r="BG397" s="257"/>
      <c r="BH397" s="257"/>
      <c r="BI397" s="257"/>
      <c r="BJ397" s="257"/>
      <c r="BK397" s="257"/>
      <c r="BL397" s="257"/>
      <c r="BM397" s="257"/>
      <c r="BN397" s="257"/>
      <c r="BO397" s="257"/>
      <c r="BP397" s="257"/>
      <c r="BQ397" s="257"/>
      <c r="BR397" s="257"/>
      <c r="BS397" s="257"/>
      <c r="BT397" s="257"/>
      <c r="BU397" s="257"/>
      <c r="BV397" s="257"/>
      <c r="BW397" s="257"/>
      <c r="BX397" s="257"/>
      <c r="BY397" s="257"/>
      <c r="BZ397" s="257"/>
      <c r="CA397" s="257"/>
      <c r="CB397" s="257"/>
      <c r="CC397" s="257"/>
      <c r="CD397" s="257"/>
      <c r="CE397" s="257"/>
      <c r="CF397" s="257"/>
      <c r="CG397" s="257"/>
      <c r="CH397" s="257"/>
      <c r="CI397" s="257"/>
      <c r="CJ397" s="257"/>
    </row>
    <row r="398" spans="2:88">
      <c r="B398" s="187"/>
      <c r="C398" s="187"/>
      <c r="D398" s="187"/>
      <c r="E398" s="187"/>
      <c r="F398" s="187"/>
      <c r="G398" s="187"/>
      <c r="H398" s="187"/>
      <c r="I398" s="187"/>
      <c r="J398" s="187"/>
      <c r="K398" s="187"/>
      <c r="L398" s="187"/>
      <c r="M398" s="187"/>
      <c r="N398" s="187"/>
      <c r="O398" s="187"/>
      <c r="P398" s="187"/>
      <c r="Q398" s="187"/>
      <c r="R398" s="187"/>
      <c r="S398" s="187"/>
      <c r="T398" s="187"/>
      <c r="U398" s="187"/>
      <c r="V398" s="187"/>
      <c r="W398" s="187"/>
      <c r="Y398" s="257"/>
      <c r="Z398" s="257"/>
      <c r="AA398" s="257"/>
      <c r="AB398" s="257"/>
      <c r="AC398" s="257"/>
      <c r="AD398" s="257"/>
      <c r="AE398" s="257"/>
      <c r="AF398" s="257"/>
      <c r="AG398" s="257"/>
      <c r="AH398" s="257"/>
      <c r="AI398" s="257"/>
      <c r="AJ398" s="257"/>
      <c r="AK398" s="257"/>
      <c r="AL398" s="257"/>
      <c r="AM398" s="257"/>
      <c r="AN398" s="257"/>
      <c r="AO398" s="257"/>
      <c r="AP398" s="257"/>
      <c r="AQ398" s="257"/>
      <c r="AR398" s="257"/>
      <c r="AS398" s="257"/>
      <c r="AT398" s="257"/>
      <c r="AU398" s="257"/>
      <c r="AV398" s="257"/>
      <c r="AW398" s="257"/>
      <c r="AX398" s="257"/>
      <c r="AY398" s="257"/>
      <c r="AZ398" s="257"/>
      <c r="BA398" s="257"/>
      <c r="BB398" s="257"/>
      <c r="BC398" s="257"/>
      <c r="BD398" s="257"/>
      <c r="BE398" s="257"/>
      <c r="BF398" s="257"/>
      <c r="BG398" s="257"/>
      <c r="BH398" s="257"/>
      <c r="BI398" s="257"/>
      <c r="BJ398" s="257"/>
      <c r="BK398" s="257"/>
      <c r="BL398" s="257"/>
      <c r="BM398" s="257"/>
      <c r="BN398" s="257"/>
      <c r="BO398" s="257"/>
      <c r="BP398" s="257"/>
      <c r="BQ398" s="257"/>
      <c r="BR398" s="257"/>
      <c r="BS398" s="257"/>
      <c r="BT398" s="257"/>
      <c r="BU398" s="257"/>
      <c r="BV398" s="257"/>
      <c r="BW398" s="257"/>
      <c r="BX398" s="257"/>
      <c r="BY398" s="257"/>
      <c r="BZ398" s="257"/>
      <c r="CA398" s="257"/>
      <c r="CB398" s="257"/>
      <c r="CC398" s="257"/>
      <c r="CD398" s="257"/>
      <c r="CE398" s="257"/>
      <c r="CF398" s="257"/>
      <c r="CG398" s="257"/>
      <c r="CH398" s="257"/>
      <c r="CI398" s="257"/>
      <c r="CJ398" s="257"/>
    </row>
    <row r="399" spans="2:88">
      <c r="B399" s="187"/>
      <c r="C399" s="187"/>
      <c r="D399" s="187"/>
      <c r="E399" s="187"/>
      <c r="F399" s="187"/>
      <c r="G399" s="187"/>
      <c r="H399" s="187"/>
      <c r="I399" s="187"/>
      <c r="J399" s="187"/>
      <c r="K399" s="187"/>
      <c r="L399" s="187"/>
      <c r="M399" s="187"/>
      <c r="N399" s="187"/>
      <c r="O399" s="187"/>
      <c r="P399" s="187"/>
      <c r="Q399" s="187"/>
      <c r="R399" s="187"/>
      <c r="S399" s="187"/>
      <c r="T399" s="187"/>
      <c r="U399" s="187"/>
      <c r="V399" s="187"/>
      <c r="W399" s="187"/>
      <c r="Y399" s="257"/>
      <c r="Z399" s="257"/>
      <c r="AA399" s="257"/>
      <c r="AB399" s="257"/>
      <c r="AC399" s="257"/>
      <c r="AD399" s="257"/>
      <c r="AE399" s="257"/>
      <c r="AF399" s="257"/>
      <c r="AG399" s="257"/>
      <c r="AH399" s="257"/>
      <c r="AI399" s="257"/>
      <c r="AJ399" s="257"/>
      <c r="AK399" s="257"/>
      <c r="AL399" s="257"/>
      <c r="AM399" s="257"/>
      <c r="AN399" s="257"/>
      <c r="AO399" s="257"/>
      <c r="AP399" s="257"/>
      <c r="AQ399" s="257"/>
      <c r="AR399" s="257"/>
      <c r="AS399" s="257"/>
      <c r="AT399" s="257"/>
      <c r="AU399" s="257"/>
      <c r="AV399" s="257"/>
      <c r="AW399" s="257"/>
      <c r="AX399" s="257"/>
      <c r="AY399" s="257"/>
      <c r="AZ399" s="257"/>
      <c r="BA399" s="257"/>
      <c r="BB399" s="257"/>
      <c r="BC399" s="257"/>
      <c r="BD399" s="257"/>
      <c r="BE399" s="257"/>
      <c r="BF399" s="257"/>
      <c r="BG399" s="257"/>
      <c r="BH399" s="257"/>
      <c r="BI399" s="257"/>
      <c r="BJ399" s="257"/>
      <c r="BK399" s="257"/>
      <c r="BL399" s="257"/>
      <c r="BM399" s="257"/>
      <c r="BN399" s="257"/>
      <c r="BO399" s="257"/>
      <c r="BP399" s="257"/>
      <c r="BQ399" s="257"/>
      <c r="BR399" s="257"/>
      <c r="BS399" s="257"/>
      <c r="BT399" s="257"/>
      <c r="BU399" s="257"/>
      <c r="BV399" s="257"/>
      <c r="BW399" s="257"/>
      <c r="BX399" s="257"/>
      <c r="BY399" s="257"/>
      <c r="BZ399" s="257"/>
      <c r="CA399" s="257"/>
      <c r="CB399" s="257"/>
      <c r="CC399" s="257"/>
      <c r="CD399" s="257"/>
      <c r="CE399" s="257"/>
      <c r="CF399" s="257"/>
      <c r="CG399" s="257"/>
      <c r="CH399" s="257"/>
      <c r="CI399" s="257"/>
      <c r="CJ399" s="257"/>
    </row>
    <row r="400" spans="2:88">
      <c r="B400" s="187"/>
      <c r="C400" s="187"/>
      <c r="D400" s="187"/>
      <c r="E400" s="187"/>
      <c r="F400" s="187"/>
      <c r="G400" s="187"/>
      <c r="H400" s="187"/>
      <c r="I400" s="187"/>
      <c r="J400" s="187"/>
      <c r="K400" s="187"/>
      <c r="L400" s="187"/>
      <c r="M400" s="187"/>
      <c r="N400" s="187"/>
      <c r="O400" s="187"/>
      <c r="P400" s="187"/>
      <c r="Q400" s="187"/>
      <c r="R400" s="187"/>
      <c r="S400" s="187"/>
      <c r="T400" s="187"/>
      <c r="U400" s="187"/>
      <c r="V400" s="187"/>
      <c r="W400" s="187"/>
      <c r="Y400" s="257"/>
      <c r="Z400" s="257"/>
      <c r="AA400" s="257"/>
      <c r="AB400" s="257"/>
      <c r="AC400" s="257"/>
      <c r="AD400" s="257"/>
      <c r="AE400" s="257"/>
      <c r="AF400" s="257"/>
      <c r="AG400" s="257"/>
      <c r="AH400" s="257"/>
      <c r="AI400" s="257"/>
      <c r="AJ400" s="257"/>
      <c r="AK400" s="257"/>
      <c r="AL400" s="257"/>
      <c r="AM400" s="257"/>
      <c r="AN400" s="257"/>
      <c r="AO400" s="257"/>
      <c r="AP400" s="257"/>
      <c r="AQ400" s="257"/>
      <c r="AR400" s="257"/>
      <c r="AS400" s="257"/>
      <c r="AT400" s="257"/>
      <c r="AU400" s="257"/>
      <c r="AV400" s="257"/>
      <c r="AW400" s="257"/>
      <c r="AX400" s="257"/>
      <c r="AY400" s="257"/>
      <c r="AZ400" s="257"/>
      <c r="BA400" s="257"/>
      <c r="BB400" s="257"/>
      <c r="BC400" s="257"/>
      <c r="BD400" s="257"/>
      <c r="BE400" s="257"/>
      <c r="BF400" s="257"/>
      <c r="BG400" s="257"/>
      <c r="BH400" s="257"/>
      <c r="BI400" s="257"/>
      <c r="BJ400" s="257"/>
      <c r="BK400" s="257"/>
      <c r="BL400" s="257"/>
      <c r="BM400" s="257"/>
      <c r="BN400" s="257"/>
      <c r="BO400" s="257"/>
      <c r="BP400" s="257"/>
      <c r="BQ400" s="257"/>
      <c r="BR400" s="257"/>
      <c r="BS400" s="257"/>
      <c r="BT400" s="257"/>
      <c r="BU400" s="257"/>
      <c r="BV400" s="257"/>
      <c r="BW400" s="257"/>
      <c r="BX400" s="257"/>
      <c r="BY400" s="257"/>
      <c r="BZ400" s="257"/>
      <c r="CA400" s="257"/>
      <c r="CB400" s="257"/>
      <c r="CC400" s="257"/>
      <c r="CD400" s="257"/>
      <c r="CE400" s="257"/>
      <c r="CF400" s="257"/>
      <c r="CG400" s="257"/>
      <c r="CH400" s="257"/>
      <c r="CI400" s="257"/>
      <c r="CJ400" s="257"/>
    </row>
    <row r="401" spans="2:88">
      <c r="B401" s="187"/>
      <c r="C401" s="187"/>
      <c r="D401" s="187"/>
      <c r="E401" s="187"/>
      <c r="F401" s="187"/>
      <c r="G401" s="187"/>
      <c r="H401" s="187"/>
      <c r="I401" s="187"/>
      <c r="J401" s="187"/>
      <c r="K401" s="187"/>
      <c r="L401" s="187"/>
      <c r="M401" s="187"/>
      <c r="N401" s="187"/>
      <c r="O401" s="187"/>
      <c r="P401" s="187"/>
      <c r="Q401" s="187"/>
      <c r="R401" s="187"/>
      <c r="S401" s="187"/>
      <c r="T401" s="187"/>
      <c r="U401" s="187"/>
      <c r="V401" s="187"/>
      <c r="W401" s="187"/>
      <c r="Y401" s="257"/>
      <c r="Z401" s="257"/>
      <c r="AA401" s="257"/>
      <c r="AB401" s="257"/>
      <c r="AC401" s="257"/>
      <c r="AD401" s="257"/>
      <c r="AE401" s="257"/>
      <c r="AF401" s="257"/>
      <c r="AG401" s="257"/>
      <c r="AH401" s="257"/>
      <c r="AI401" s="257"/>
      <c r="AJ401" s="257"/>
      <c r="AK401" s="257"/>
      <c r="AL401" s="257"/>
      <c r="AM401" s="257"/>
      <c r="AN401" s="257"/>
      <c r="AO401" s="257"/>
      <c r="AP401" s="257"/>
      <c r="AQ401" s="257"/>
      <c r="AR401" s="257"/>
      <c r="AS401" s="257"/>
      <c r="AT401" s="257"/>
      <c r="AU401" s="257"/>
      <c r="AV401" s="257"/>
      <c r="AW401" s="257"/>
      <c r="AX401" s="257"/>
      <c r="AY401" s="257"/>
      <c r="AZ401" s="257"/>
      <c r="BA401" s="257"/>
      <c r="BB401" s="257"/>
      <c r="BC401" s="257"/>
      <c r="BD401" s="257"/>
      <c r="BE401" s="257"/>
      <c r="BF401" s="257"/>
      <c r="BG401" s="257"/>
      <c r="BH401" s="257"/>
      <c r="BI401" s="257"/>
      <c r="BJ401" s="257"/>
      <c r="BK401" s="257"/>
      <c r="BL401" s="257"/>
      <c r="BM401" s="257"/>
      <c r="BN401" s="257"/>
      <c r="BO401" s="257"/>
      <c r="BP401" s="257"/>
      <c r="BQ401" s="257"/>
      <c r="BR401" s="257"/>
      <c r="BS401" s="257"/>
      <c r="BT401" s="257"/>
      <c r="BU401" s="257"/>
      <c r="BV401" s="257"/>
      <c r="BW401" s="257"/>
      <c r="BX401" s="257"/>
      <c r="BY401" s="257"/>
      <c r="BZ401" s="257"/>
      <c r="CA401" s="257"/>
      <c r="CB401" s="257"/>
      <c r="CC401" s="257"/>
      <c r="CD401" s="257"/>
      <c r="CE401" s="257"/>
      <c r="CF401" s="257"/>
      <c r="CG401" s="257"/>
      <c r="CH401" s="257"/>
      <c r="CI401" s="257"/>
      <c r="CJ401" s="257"/>
    </row>
    <row r="402" spans="2:88">
      <c r="B402" s="187"/>
      <c r="C402" s="187"/>
      <c r="D402" s="187"/>
      <c r="E402" s="187"/>
      <c r="F402" s="187"/>
      <c r="G402" s="187"/>
      <c r="H402" s="187"/>
      <c r="I402" s="187"/>
      <c r="J402" s="187"/>
      <c r="K402" s="187"/>
      <c r="L402" s="187"/>
      <c r="M402" s="187"/>
      <c r="N402" s="187"/>
      <c r="O402" s="187"/>
      <c r="P402" s="187"/>
      <c r="Q402" s="187"/>
      <c r="R402" s="187"/>
      <c r="S402" s="187"/>
      <c r="T402" s="187"/>
      <c r="U402" s="187"/>
      <c r="V402" s="187"/>
      <c r="W402" s="187"/>
      <c r="Y402" s="257"/>
      <c r="Z402" s="257"/>
      <c r="AA402" s="257"/>
      <c r="AB402" s="257"/>
      <c r="AC402" s="257"/>
      <c r="AD402" s="257"/>
      <c r="AE402" s="257"/>
      <c r="AF402" s="257"/>
      <c r="AG402" s="257"/>
      <c r="AH402" s="257"/>
      <c r="AI402" s="257"/>
      <c r="AJ402" s="257"/>
      <c r="AK402" s="257"/>
      <c r="AL402" s="257"/>
      <c r="AM402" s="257"/>
      <c r="AN402" s="257"/>
      <c r="AO402" s="257"/>
      <c r="AP402" s="257"/>
      <c r="AQ402" s="257"/>
      <c r="AR402" s="257"/>
      <c r="AS402" s="257"/>
      <c r="AT402" s="257"/>
      <c r="AU402" s="257"/>
      <c r="AV402" s="257"/>
      <c r="AW402" s="257"/>
      <c r="AX402" s="257"/>
      <c r="AY402" s="257"/>
      <c r="AZ402" s="257"/>
      <c r="BA402" s="257"/>
      <c r="BB402" s="257"/>
      <c r="BC402" s="257"/>
      <c r="BD402" s="257"/>
      <c r="BE402" s="257"/>
      <c r="BF402" s="257"/>
      <c r="BG402" s="257"/>
      <c r="BH402" s="257"/>
      <c r="BI402" s="257"/>
      <c r="BJ402" s="257"/>
      <c r="BK402" s="257"/>
      <c r="BL402" s="257"/>
      <c r="BM402" s="257"/>
      <c r="BN402" s="257"/>
      <c r="BO402" s="257"/>
      <c r="BP402" s="257"/>
      <c r="BQ402" s="257"/>
      <c r="BR402" s="257"/>
      <c r="BS402" s="257"/>
      <c r="BT402" s="257"/>
      <c r="BU402" s="257"/>
      <c r="BV402" s="257"/>
      <c r="BW402" s="257"/>
      <c r="BX402" s="257"/>
      <c r="BY402" s="257"/>
      <c r="BZ402" s="257"/>
      <c r="CA402" s="257"/>
      <c r="CB402" s="257"/>
      <c r="CC402" s="257"/>
      <c r="CD402" s="257"/>
      <c r="CE402" s="257"/>
      <c r="CF402" s="257"/>
      <c r="CG402" s="257"/>
      <c r="CH402" s="257"/>
      <c r="CI402" s="257"/>
      <c r="CJ402" s="257"/>
    </row>
    <row r="403" spans="2:88">
      <c r="B403" s="187"/>
      <c r="C403" s="187"/>
      <c r="D403" s="187"/>
      <c r="E403" s="187"/>
      <c r="F403" s="187"/>
      <c r="G403" s="187"/>
      <c r="H403" s="187"/>
      <c r="I403" s="187"/>
      <c r="J403" s="187"/>
      <c r="K403" s="187"/>
      <c r="L403" s="187"/>
      <c r="M403" s="187"/>
      <c r="N403" s="187"/>
      <c r="O403" s="187"/>
      <c r="P403" s="187"/>
      <c r="Q403" s="187"/>
      <c r="R403" s="187"/>
      <c r="S403" s="187"/>
      <c r="T403" s="187"/>
      <c r="U403" s="187"/>
      <c r="V403" s="187"/>
      <c r="W403" s="187"/>
      <c r="Y403" s="257"/>
      <c r="Z403" s="257"/>
      <c r="AA403" s="257"/>
      <c r="AB403" s="257"/>
      <c r="AC403" s="257"/>
      <c r="AD403" s="257"/>
      <c r="AE403" s="257"/>
      <c r="AF403" s="257"/>
      <c r="AG403" s="257"/>
      <c r="AH403" s="257"/>
      <c r="AI403" s="257"/>
      <c r="AJ403" s="257"/>
      <c r="AK403" s="257"/>
      <c r="AL403" s="257"/>
      <c r="AM403" s="257"/>
      <c r="AN403" s="257"/>
      <c r="AO403" s="257"/>
      <c r="AP403" s="257"/>
      <c r="AQ403" s="257"/>
      <c r="AR403" s="257"/>
      <c r="AS403" s="257"/>
      <c r="AT403" s="257"/>
      <c r="AU403" s="257"/>
      <c r="AV403" s="257"/>
      <c r="AW403" s="257"/>
      <c r="AX403" s="257"/>
      <c r="AY403" s="257"/>
      <c r="AZ403" s="257"/>
      <c r="BA403" s="257"/>
      <c r="BB403" s="257"/>
      <c r="BC403" s="257"/>
      <c r="BD403" s="257"/>
      <c r="BE403" s="257"/>
      <c r="BF403" s="257"/>
      <c r="BG403" s="257"/>
      <c r="BH403" s="257"/>
      <c r="BI403" s="257"/>
      <c r="BJ403" s="257"/>
      <c r="BK403" s="257"/>
      <c r="BL403" s="257"/>
      <c r="BM403" s="257"/>
      <c r="BN403" s="257"/>
      <c r="BO403" s="257"/>
      <c r="BP403" s="257"/>
      <c r="BQ403" s="257"/>
      <c r="BR403" s="257"/>
      <c r="BS403" s="257"/>
      <c r="BT403" s="257"/>
      <c r="BU403" s="257"/>
      <c r="BV403" s="257"/>
      <c r="BW403" s="257"/>
      <c r="BX403" s="257"/>
      <c r="BY403" s="257"/>
      <c r="BZ403" s="257"/>
      <c r="CA403" s="257"/>
      <c r="CB403" s="257"/>
      <c r="CC403" s="257"/>
      <c r="CD403" s="257"/>
      <c r="CE403" s="257"/>
      <c r="CF403" s="257"/>
      <c r="CG403" s="257"/>
      <c r="CH403" s="257"/>
      <c r="CI403" s="257"/>
      <c r="CJ403" s="257"/>
    </row>
    <row r="404" spans="2:88">
      <c r="B404" s="187"/>
      <c r="C404" s="187"/>
      <c r="D404" s="187"/>
      <c r="E404" s="187"/>
      <c r="F404" s="187"/>
      <c r="G404" s="187"/>
      <c r="H404" s="187"/>
      <c r="I404" s="187"/>
      <c r="J404" s="187"/>
      <c r="K404" s="187"/>
      <c r="L404" s="187"/>
      <c r="M404" s="187"/>
      <c r="N404" s="187"/>
      <c r="O404" s="187"/>
      <c r="P404" s="187"/>
      <c r="Q404" s="187"/>
      <c r="R404" s="187"/>
      <c r="S404" s="187"/>
      <c r="T404" s="187"/>
      <c r="U404" s="187"/>
      <c r="V404" s="187"/>
      <c r="W404" s="187"/>
      <c r="Y404" s="257"/>
      <c r="Z404" s="257"/>
      <c r="AA404" s="257"/>
      <c r="AB404" s="257"/>
      <c r="AC404" s="257"/>
      <c r="AD404" s="257"/>
      <c r="AE404" s="257"/>
      <c r="AF404" s="257"/>
      <c r="AG404" s="257"/>
      <c r="AH404" s="257"/>
      <c r="AI404" s="257"/>
      <c r="AJ404" s="257"/>
      <c r="AK404" s="257"/>
      <c r="AL404" s="257"/>
      <c r="AM404" s="257"/>
      <c r="AN404" s="257"/>
      <c r="AO404" s="257"/>
      <c r="AP404" s="257"/>
      <c r="AQ404" s="257"/>
      <c r="AR404" s="257"/>
      <c r="AS404" s="257"/>
      <c r="AT404" s="257"/>
      <c r="AU404" s="257"/>
      <c r="AV404" s="257"/>
      <c r="AW404" s="257"/>
      <c r="AX404" s="257"/>
      <c r="AY404" s="257"/>
      <c r="AZ404" s="257"/>
      <c r="BA404" s="257"/>
      <c r="BB404" s="257"/>
      <c r="BC404" s="257"/>
      <c r="BD404" s="257"/>
      <c r="BE404" s="257"/>
      <c r="BF404" s="257"/>
      <c r="BG404" s="257"/>
      <c r="BH404" s="257"/>
      <c r="BI404" s="257"/>
      <c r="BJ404" s="257"/>
      <c r="BK404" s="257"/>
      <c r="BL404" s="257"/>
      <c r="BM404" s="257"/>
      <c r="BN404" s="257"/>
      <c r="BO404" s="257"/>
      <c r="BP404" s="257"/>
      <c r="BQ404" s="257"/>
      <c r="BR404" s="257"/>
      <c r="BS404" s="257"/>
      <c r="BT404" s="257"/>
      <c r="BU404" s="257"/>
      <c r="BV404" s="257"/>
      <c r="BW404" s="257"/>
      <c r="BX404" s="257"/>
      <c r="BY404" s="257"/>
      <c r="BZ404" s="257"/>
      <c r="CA404" s="257"/>
      <c r="CB404" s="257"/>
      <c r="CC404" s="257"/>
      <c r="CD404" s="257"/>
      <c r="CE404" s="257"/>
      <c r="CF404" s="257"/>
      <c r="CG404" s="257"/>
      <c r="CH404" s="257"/>
      <c r="CI404" s="257"/>
      <c r="CJ404" s="257"/>
    </row>
    <row r="405" spans="2:88">
      <c r="B405" s="187"/>
      <c r="C405" s="187"/>
      <c r="D405" s="187"/>
      <c r="E405" s="187"/>
      <c r="F405" s="187"/>
      <c r="G405" s="187"/>
      <c r="H405" s="187"/>
      <c r="I405" s="187"/>
      <c r="J405" s="187"/>
      <c r="K405" s="187"/>
      <c r="L405" s="187"/>
      <c r="M405" s="187"/>
      <c r="N405" s="187"/>
      <c r="O405" s="187"/>
      <c r="P405" s="187"/>
      <c r="Q405" s="187"/>
      <c r="R405" s="187"/>
      <c r="S405" s="187"/>
      <c r="T405" s="187"/>
      <c r="U405" s="187"/>
      <c r="V405" s="187"/>
      <c r="W405" s="187"/>
      <c r="Y405" s="257"/>
      <c r="Z405" s="257"/>
      <c r="AA405" s="257"/>
      <c r="AB405" s="257"/>
      <c r="AC405" s="257"/>
      <c r="AD405" s="257"/>
      <c r="AE405" s="257"/>
      <c r="AF405" s="257"/>
      <c r="AG405" s="257"/>
      <c r="AH405" s="257"/>
      <c r="AI405" s="257"/>
      <c r="AJ405" s="257"/>
      <c r="AK405" s="257"/>
      <c r="AL405" s="257"/>
      <c r="AM405" s="257"/>
      <c r="AN405" s="257"/>
      <c r="AO405" s="257"/>
      <c r="AP405" s="257"/>
      <c r="AQ405" s="257"/>
      <c r="AR405" s="257"/>
      <c r="AS405" s="257"/>
      <c r="AT405" s="257"/>
      <c r="AU405" s="257"/>
      <c r="AV405" s="257"/>
      <c r="AW405" s="257"/>
      <c r="AX405" s="257"/>
      <c r="AY405" s="257"/>
      <c r="AZ405" s="257"/>
      <c r="BA405" s="257"/>
      <c r="BB405" s="257"/>
      <c r="BC405" s="257"/>
      <c r="BD405" s="257"/>
      <c r="BE405" s="257"/>
      <c r="BF405" s="257"/>
      <c r="BG405" s="257"/>
      <c r="BH405" s="257"/>
      <c r="BI405" s="257"/>
      <c r="BJ405" s="257"/>
      <c r="BK405" s="257"/>
      <c r="BL405" s="257"/>
      <c r="BM405" s="257"/>
      <c r="BN405" s="257"/>
      <c r="BO405" s="257"/>
      <c r="BP405" s="257"/>
      <c r="BQ405" s="257"/>
      <c r="BR405" s="257"/>
      <c r="BS405" s="257"/>
      <c r="BT405" s="257"/>
      <c r="BU405" s="257"/>
      <c r="BV405" s="257"/>
      <c r="BW405" s="257"/>
      <c r="BX405" s="257"/>
      <c r="BY405" s="257"/>
      <c r="BZ405" s="257"/>
      <c r="CA405" s="257"/>
      <c r="CB405" s="257"/>
      <c r="CC405" s="257"/>
      <c r="CD405" s="257"/>
      <c r="CE405" s="257"/>
      <c r="CF405" s="257"/>
      <c r="CG405" s="257"/>
      <c r="CH405" s="257"/>
      <c r="CI405" s="257"/>
      <c r="CJ405" s="257"/>
    </row>
    <row r="406" spans="2:88">
      <c r="B406" s="187"/>
      <c r="C406" s="187"/>
      <c r="D406" s="187"/>
      <c r="E406" s="187"/>
      <c r="F406" s="187"/>
      <c r="G406" s="187"/>
      <c r="H406" s="187"/>
      <c r="I406" s="187"/>
      <c r="J406" s="187"/>
      <c r="K406" s="187"/>
      <c r="L406" s="187"/>
      <c r="M406" s="187"/>
      <c r="N406" s="187"/>
      <c r="O406" s="187"/>
      <c r="P406" s="187"/>
      <c r="Q406" s="187"/>
      <c r="R406" s="187"/>
      <c r="S406" s="187"/>
      <c r="T406" s="187"/>
      <c r="U406" s="187"/>
      <c r="V406" s="187"/>
      <c r="W406" s="187"/>
      <c r="Y406" s="257"/>
      <c r="Z406" s="257"/>
      <c r="AA406" s="257"/>
      <c r="AB406" s="257"/>
      <c r="AC406" s="257"/>
      <c r="AD406" s="257"/>
      <c r="AE406" s="257"/>
      <c r="AF406" s="257"/>
      <c r="AG406" s="257"/>
      <c r="AH406" s="257"/>
      <c r="AI406" s="257"/>
      <c r="AJ406" s="257"/>
      <c r="AK406" s="257"/>
      <c r="AL406" s="257"/>
      <c r="AM406" s="257"/>
      <c r="AN406" s="257"/>
      <c r="AO406" s="257"/>
      <c r="AP406" s="257"/>
      <c r="AQ406" s="257"/>
      <c r="AR406" s="257"/>
      <c r="AS406" s="257"/>
      <c r="AT406" s="257"/>
      <c r="AU406" s="257"/>
      <c r="AV406" s="257"/>
      <c r="AW406" s="257"/>
      <c r="AX406" s="257"/>
      <c r="AY406" s="257"/>
      <c r="AZ406" s="257"/>
      <c r="BA406" s="257"/>
      <c r="BB406" s="257"/>
      <c r="BC406" s="257"/>
      <c r="BD406" s="257"/>
      <c r="BE406" s="257"/>
      <c r="BF406" s="257"/>
      <c r="BG406" s="257"/>
      <c r="BH406" s="257"/>
      <c r="BI406" s="257"/>
      <c r="BJ406" s="257"/>
      <c r="BK406" s="257"/>
      <c r="BL406" s="257"/>
      <c r="BM406" s="257"/>
      <c r="BN406" s="257"/>
      <c r="BO406" s="257"/>
      <c r="BP406" s="257"/>
      <c r="BQ406" s="257"/>
      <c r="BR406" s="257"/>
      <c r="BS406" s="257"/>
      <c r="BT406" s="257"/>
      <c r="BU406" s="257"/>
      <c r="BV406" s="257"/>
      <c r="BW406" s="257"/>
      <c r="BX406" s="257"/>
      <c r="BY406" s="257"/>
      <c r="BZ406" s="257"/>
      <c r="CA406" s="257"/>
      <c r="CB406" s="257"/>
      <c r="CC406" s="257"/>
      <c r="CD406" s="257"/>
      <c r="CE406" s="257"/>
      <c r="CF406" s="257"/>
      <c r="CG406" s="257"/>
      <c r="CH406" s="257"/>
      <c r="CI406" s="257"/>
      <c r="CJ406" s="257"/>
    </row>
    <row r="407" spans="2:88">
      <c r="B407" s="187"/>
      <c r="C407" s="187"/>
      <c r="D407" s="187"/>
      <c r="E407" s="187"/>
      <c r="F407" s="187"/>
      <c r="G407" s="187"/>
      <c r="H407" s="187"/>
      <c r="I407" s="187"/>
      <c r="J407" s="187"/>
      <c r="K407" s="187"/>
      <c r="L407" s="187"/>
      <c r="M407" s="187"/>
      <c r="N407" s="187"/>
      <c r="O407" s="187"/>
      <c r="P407" s="187"/>
      <c r="Q407" s="187"/>
      <c r="R407" s="187"/>
      <c r="S407" s="187"/>
      <c r="T407" s="187"/>
      <c r="U407" s="187"/>
      <c r="V407" s="187"/>
      <c r="W407" s="187"/>
      <c r="Y407" s="257"/>
      <c r="Z407" s="257"/>
      <c r="AA407" s="257"/>
      <c r="AB407" s="257"/>
      <c r="AC407" s="257"/>
      <c r="AD407" s="257"/>
      <c r="AE407" s="257"/>
      <c r="AF407" s="257"/>
      <c r="AG407" s="257"/>
      <c r="AH407" s="257"/>
      <c r="AI407" s="257"/>
      <c r="AJ407" s="257"/>
      <c r="AK407" s="257"/>
      <c r="AL407" s="257"/>
      <c r="AM407" s="257"/>
      <c r="AN407" s="257"/>
      <c r="AO407" s="257"/>
      <c r="AP407" s="257"/>
      <c r="AQ407" s="257"/>
      <c r="AR407" s="257"/>
      <c r="AS407" s="257"/>
      <c r="AT407" s="257"/>
      <c r="AU407" s="257"/>
      <c r="AV407" s="257"/>
      <c r="AW407" s="257"/>
      <c r="AX407" s="257"/>
      <c r="AY407" s="257"/>
      <c r="AZ407" s="257"/>
      <c r="BA407" s="257"/>
      <c r="BB407" s="257"/>
      <c r="BC407" s="257"/>
      <c r="BD407" s="257"/>
      <c r="BE407" s="257"/>
      <c r="BF407" s="257"/>
      <c r="BG407" s="257"/>
      <c r="BH407" s="257"/>
      <c r="BI407" s="257"/>
      <c r="BJ407" s="257"/>
      <c r="BK407" s="257"/>
      <c r="BL407" s="257"/>
      <c r="BM407" s="257"/>
      <c r="BN407" s="257"/>
      <c r="BO407" s="257"/>
      <c r="BP407" s="257"/>
      <c r="BQ407" s="257"/>
      <c r="BR407" s="257"/>
      <c r="BS407" s="257"/>
      <c r="BT407" s="257"/>
      <c r="BU407" s="257"/>
      <c r="BV407" s="257"/>
      <c r="BW407" s="257"/>
      <c r="BX407" s="257"/>
      <c r="BY407" s="257"/>
      <c r="BZ407" s="257"/>
      <c r="CA407" s="257"/>
      <c r="CB407" s="257"/>
      <c r="CC407" s="257"/>
      <c r="CD407" s="257"/>
      <c r="CE407" s="257"/>
      <c r="CF407" s="257"/>
      <c r="CG407" s="257"/>
      <c r="CH407" s="257"/>
      <c r="CI407" s="257"/>
      <c r="CJ407" s="257"/>
    </row>
    <row r="408" spans="2:88">
      <c r="B408" s="187"/>
      <c r="C408" s="187"/>
      <c r="D408" s="187"/>
      <c r="E408" s="187"/>
      <c r="F408" s="187"/>
      <c r="G408" s="187"/>
      <c r="H408" s="187"/>
      <c r="I408" s="187"/>
      <c r="J408" s="187"/>
      <c r="K408" s="187"/>
      <c r="L408" s="187"/>
      <c r="M408" s="187"/>
      <c r="N408" s="187"/>
      <c r="O408" s="187"/>
      <c r="P408" s="187"/>
      <c r="Q408" s="187"/>
      <c r="R408" s="187"/>
      <c r="S408" s="187"/>
      <c r="T408" s="187"/>
      <c r="U408" s="187"/>
      <c r="V408" s="187"/>
      <c r="W408" s="187"/>
      <c r="Y408" s="257"/>
      <c r="Z408" s="257"/>
      <c r="AA408" s="257"/>
      <c r="AB408" s="257"/>
      <c r="AC408" s="257"/>
      <c r="AD408" s="257"/>
      <c r="AE408" s="257"/>
      <c r="AF408" s="257"/>
      <c r="AG408" s="257"/>
      <c r="AH408" s="257"/>
      <c r="AI408" s="257"/>
      <c r="AJ408" s="257"/>
      <c r="AK408" s="257"/>
      <c r="AL408" s="257"/>
      <c r="AM408" s="257"/>
      <c r="AN408" s="257"/>
      <c r="AO408" s="257"/>
      <c r="AP408" s="257"/>
      <c r="AQ408" s="257"/>
      <c r="AR408" s="257"/>
      <c r="AS408" s="257"/>
      <c r="AT408" s="257"/>
      <c r="AU408" s="257"/>
      <c r="AV408" s="257"/>
      <c r="AW408" s="257"/>
      <c r="AX408" s="257"/>
      <c r="AY408" s="257"/>
      <c r="AZ408" s="257"/>
      <c r="BA408" s="257"/>
      <c r="BB408" s="257"/>
      <c r="BC408" s="257"/>
      <c r="BD408" s="257"/>
      <c r="BE408" s="257"/>
      <c r="BF408" s="257"/>
      <c r="BG408" s="257"/>
      <c r="BH408" s="257"/>
      <c r="BI408" s="257"/>
      <c r="BJ408" s="257"/>
      <c r="BK408" s="257"/>
      <c r="BL408" s="257"/>
      <c r="BM408" s="257"/>
      <c r="BN408" s="257"/>
      <c r="BO408" s="257"/>
      <c r="BP408" s="257"/>
      <c r="BQ408" s="257"/>
      <c r="BR408" s="257"/>
      <c r="BS408" s="257"/>
      <c r="BT408" s="257"/>
      <c r="BU408" s="257"/>
      <c r="BV408" s="257"/>
      <c r="BW408" s="257"/>
      <c r="BX408" s="257"/>
      <c r="BY408" s="257"/>
      <c r="BZ408" s="257"/>
      <c r="CA408" s="257"/>
      <c r="CB408" s="257"/>
      <c r="CC408" s="257"/>
      <c r="CD408" s="257"/>
      <c r="CE408" s="257"/>
      <c r="CF408" s="257"/>
      <c r="CG408" s="257"/>
      <c r="CH408" s="257"/>
      <c r="CI408" s="257"/>
      <c r="CJ408" s="257"/>
    </row>
    <row r="409" spans="2:88">
      <c r="B409" s="187"/>
      <c r="C409" s="187"/>
      <c r="D409" s="187"/>
      <c r="E409" s="187"/>
      <c r="F409" s="187"/>
      <c r="G409" s="187"/>
      <c r="H409" s="187"/>
      <c r="I409" s="187"/>
      <c r="J409" s="187"/>
      <c r="K409" s="187"/>
      <c r="L409" s="187"/>
      <c r="M409" s="187"/>
      <c r="N409" s="187"/>
      <c r="O409" s="187"/>
      <c r="P409" s="187"/>
      <c r="Q409" s="187"/>
      <c r="R409" s="187"/>
      <c r="S409" s="187"/>
      <c r="T409" s="187"/>
      <c r="U409" s="187"/>
      <c r="V409" s="187"/>
      <c r="W409" s="187"/>
      <c r="Y409" s="257"/>
      <c r="Z409" s="257"/>
      <c r="AA409" s="257"/>
      <c r="AB409" s="257"/>
      <c r="AC409" s="257"/>
      <c r="AD409" s="257"/>
      <c r="AE409" s="257"/>
      <c r="AF409" s="257"/>
      <c r="AG409" s="257"/>
      <c r="AH409" s="257"/>
      <c r="AI409" s="257"/>
      <c r="AJ409" s="257"/>
      <c r="AK409" s="257"/>
      <c r="AL409" s="257"/>
      <c r="AM409" s="257"/>
      <c r="AN409" s="257"/>
      <c r="AO409" s="257"/>
      <c r="AP409" s="257"/>
      <c r="AQ409" s="257"/>
      <c r="AR409" s="257"/>
      <c r="AS409" s="257"/>
      <c r="AT409" s="257"/>
      <c r="AU409" s="257"/>
      <c r="AV409" s="257"/>
      <c r="AW409" s="257"/>
      <c r="AX409" s="257"/>
      <c r="AY409" s="257"/>
      <c r="AZ409" s="257"/>
      <c r="BA409" s="257"/>
      <c r="BB409" s="257"/>
      <c r="BC409" s="257"/>
      <c r="BD409" s="257"/>
      <c r="BE409" s="257"/>
      <c r="BF409" s="257"/>
      <c r="BG409" s="257"/>
      <c r="BH409" s="257"/>
      <c r="BI409" s="257"/>
      <c r="BJ409" s="257"/>
      <c r="BK409" s="257"/>
      <c r="BL409" s="257"/>
      <c r="BM409" s="257"/>
      <c r="BN409" s="257"/>
      <c r="BO409" s="257"/>
      <c r="BP409" s="257"/>
      <c r="BQ409" s="257"/>
      <c r="BR409" s="257"/>
      <c r="BS409" s="257"/>
      <c r="BT409" s="257"/>
      <c r="BU409" s="257"/>
      <c r="BV409" s="257"/>
      <c r="BW409" s="257"/>
      <c r="BX409" s="257"/>
      <c r="BY409" s="257"/>
      <c r="BZ409" s="257"/>
      <c r="CA409" s="257"/>
      <c r="CB409" s="257"/>
      <c r="CC409" s="257"/>
      <c r="CD409" s="257"/>
      <c r="CE409" s="257"/>
      <c r="CF409" s="257"/>
      <c r="CG409" s="257"/>
      <c r="CH409" s="257"/>
      <c r="CI409" s="257"/>
      <c r="CJ409" s="257"/>
    </row>
    <row r="410" spans="2:88">
      <c r="B410" s="187"/>
      <c r="C410" s="187"/>
      <c r="D410" s="187"/>
      <c r="E410" s="187"/>
      <c r="F410" s="187"/>
      <c r="G410" s="187"/>
      <c r="H410" s="187"/>
      <c r="I410" s="187"/>
      <c r="J410" s="187"/>
      <c r="K410" s="187"/>
      <c r="L410" s="187"/>
      <c r="M410" s="187"/>
      <c r="N410" s="187"/>
      <c r="O410" s="187"/>
      <c r="P410" s="187"/>
      <c r="Q410" s="187"/>
      <c r="R410" s="187"/>
      <c r="S410" s="187"/>
      <c r="T410" s="187"/>
      <c r="U410" s="187"/>
      <c r="V410" s="187"/>
      <c r="W410" s="187"/>
      <c r="Y410" s="257"/>
      <c r="Z410" s="257"/>
      <c r="AA410" s="257"/>
      <c r="AB410" s="257"/>
      <c r="AC410" s="257"/>
      <c r="AD410" s="257"/>
      <c r="AE410" s="257"/>
      <c r="AF410" s="257"/>
      <c r="AG410" s="257"/>
      <c r="AH410" s="257"/>
      <c r="AI410" s="257"/>
      <c r="AJ410" s="257"/>
      <c r="AK410" s="257"/>
      <c r="AL410" s="257"/>
      <c r="AM410" s="257"/>
      <c r="AN410" s="257"/>
      <c r="AO410" s="257"/>
      <c r="AP410" s="257"/>
      <c r="AQ410" s="257"/>
      <c r="AR410" s="257"/>
      <c r="AS410" s="257"/>
      <c r="AT410" s="257"/>
      <c r="AU410" s="257"/>
      <c r="AV410" s="257"/>
      <c r="AW410" s="257"/>
      <c r="AX410" s="257"/>
      <c r="AY410" s="257"/>
      <c r="AZ410" s="257"/>
      <c r="BA410" s="257"/>
      <c r="BB410" s="257"/>
      <c r="BC410" s="257"/>
      <c r="BD410" s="257"/>
      <c r="BE410" s="257"/>
      <c r="BF410" s="257"/>
      <c r="BG410" s="257"/>
      <c r="BH410" s="257"/>
      <c r="BI410" s="257"/>
      <c r="BJ410" s="257"/>
      <c r="BK410" s="257"/>
      <c r="BL410" s="257"/>
      <c r="BM410" s="257"/>
      <c r="BN410" s="257"/>
      <c r="BO410" s="257"/>
      <c r="BP410" s="257"/>
      <c r="BQ410" s="257"/>
      <c r="BR410" s="257"/>
      <c r="BS410" s="257"/>
      <c r="BT410" s="257"/>
      <c r="BU410" s="257"/>
      <c r="BV410" s="257"/>
      <c r="BW410" s="257"/>
      <c r="BX410" s="257"/>
      <c r="BY410" s="257"/>
      <c r="BZ410" s="257"/>
      <c r="CA410" s="257"/>
      <c r="CB410" s="257"/>
      <c r="CC410" s="257"/>
      <c r="CD410" s="257"/>
      <c r="CE410" s="257"/>
      <c r="CF410" s="257"/>
      <c r="CG410" s="257"/>
      <c r="CH410" s="257"/>
      <c r="CI410" s="257"/>
      <c r="CJ410" s="257"/>
    </row>
    <row r="411" spans="2:88">
      <c r="B411" s="187"/>
      <c r="C411" s="187"/>
      <c r="D411" s="187"/>
      <c r="E411" s="187"/>
      <c r="F411" s="187"/>
      <c r="G411" s="187"/>
      <c r="H411" s="187"/>
      <c r="I411" s="187"/>
      <c r="J411" s="187"/>
      <c r="K411" s="187"/>
      <c r="L411" s="187"/>
      <c r="M411" s="187"/>
      <c r="N411" s="187"/>
      <c r="O411" s="187"/>
      <c r="P411" s="187"/>
      <c r="Q411" s="187"/>
      <c r="R411" s="187"/>
      <c r="S411" s="187"/>
      <c r="T411" s="187"/>
      <c r="U411" s="187"/>
      <c r="V411" s="187"/>
      <c r="W411" s="187"/>
      <c r="Y411" s="257"/>
      <c r="Z411" s="257"/>
      <c r="AA411" s="257"/>
      <c r="AB411" s="257"/>
      <c r="AC411" s="257"/>
      <c r="AD411" s="257"/>
      <c r="AE411" s="257"/>
      <c r="AF411" s="257"/>
      <c r="AG411" s="257"/>
      <c r="AH411" s="257"/>
      <c r="AI411" s="257"/>
      <c r="AJ411" s="257"/>
      <c r="AK411" s="257"/>
      <c r="AL411" s="257"/>
      <c r="AM411" s="257"/>
      <c r="AN411" s="257"/>
      <c r="AO411" s="257"/>
      <c r="AP411" s="257"/>
      <c r="AQ411" s="257"/>
      <c r="AR411" s="257"/>
      <c r="AS411" s="257"/>
      <c r="AT411" s="257"/>
      <c r="AU411" s="257"/>
      <c r="AV411" s="257"/>
      <c r="AW411" s="257"/>
      <c r="AX411" s="257"/>
      <c r="AY411" s="257"/>
      <c r="AZ411" s="257"/>
      <c r="BA411" s="257"/>
      <c r="BB411" s="257"/>
      <c r="BC411" s="257"/>
      <c r="BD411" s="257"/>
      <c r="BE411" s="257"/>
      <c r="BF411" s="257"/>
      <c r="BG411" s="257"/>
      <c r="BH411" s="257"/>
      <c r="BI411" s="257"/>
      <c r="BJ411" s="257"/>
      <c r="BK411" s="257"/>
      <c r="BL411" s="257"/>
      <c r="BM411" s="257"/>
      <c r="BN411" s="257"/>
      <c r="BO411" s="257"/>
      <c r="BP411" s="257"/>
      <c r="BQ411" s="257"/>
      <c r="BR411" s="257"/>
      <c r="BS411" s="257"/>
      <c r="BT411" s="257"/>
      <c r="BU411" s="257"/>
      <c r="BV411" s="257"/>
      <c r="BW411" s="257"/>
      <c r="BX411" s="257"/>
      <c r="BY411" s="257"/>
      <c r="BZ411" s="257"/>
      <c r="CA411" s="257"/>
      <c r="CB411" s="257"/>
      <c r="CC411" s="257"/>
      <c r="CD411" s="257"/>
      <c r="CE411" s="257"/>
      <c r="CF411" s="257"/>
      <c r="CG411" s="257"/>
      <c r="CH411" s="257"/>
      <c r="CI411" s="257"/>
      <c r="CJ411" s="257"/>
    </row>
    <row r="412" spans="2:88">
      <c r="B412" s="187"/>
      <c r="C412" s="187"/>
      <c r="D412" s="187"/>
      <c r="E412" s="187"/>
      <c r="F412" s="187"/>
      <c r="G412" s="187"/>
      <c r="H412" s="187"/>
      <c r="I412" s="187"/>
      <c r="J412" s="187"/>
      <c r="K412" s="187"/>
      <c r="L412" s="187"/>
      <c r="M412" s="187"/>
      <c r="N412" s="187"/>
      <c r="O412" s="187"/>
      <c r="P412" s="187"/>
      <c r="Q412" s="187"/>
      <c r="R412" s="187"/>
      <c r="S412" s="187"/>
      <c r="T412" s="187"/>
      <c r="U412" s="187"/>
      <c r="V412" s="187"/>
      <c r="W412" s="187"/>
      <c r="Y412" s="257"/>
      <c r="Z412" s="257"/>
      <c r="AA412" s="257"/>
      <c r="AB412" s="257"/>
      <c r="AC412" s="257"/>
      <c r="AD412" s="257"/>
      <c r="AE412" s="257"/>
      <c r="AF412" s="257"/>
      <c r="AG412" s="257"/>
      <c r="AH412" s="257"/>
      <c r="AI412" s="257"/>
      <c r="AJ412" s="257"/>
      <c r="AK412" s="257"/>
      <c r="AL412" s="257"/>
      <c r="AM412" s="257"/>
      <c r="AN412" s="257"/>
      <c r="AO412" s="257"/>
      <c r="AP412" s="257"/>
      <c r="AQ412" s="257"/>
      <c r="AR412" s="257"/>
      <c r="AS412" s="257"/>
      <c r="AT412" s="257"/>
      <c r="AU412" s="257"/>
      <c r="AV412" s="257"/>
      <c r="AW412" s="257"/>
      <c r="AX412" s="257"/>
      <c r="AY412" s="257"/>
      <c r="AZ412" s="257"/>
      <c r="BA412" s="257"/>
      <c r="BB412" s="257"/>
      <c r="BC412" s="257"/>
      <c r="BD412" s="257"/>
      <c r="BE412" s="257"/>
      <c r="BF412" s="257"/>
      <c r="BG412" s="257"/>
      <c r="BH412" s="257"/>
      <c r="BI412" s="257"/>
      <c r="BJ412" s="257"/>
      <c r="BK412" s="257"/>
      <c r="BL412" s="257"/>
      <c r="BM412" s="257"/>
      <c r="BN412" s="257"/>
      <c r="BO412" s="257"/>
      <c r="BP412" s="257"/>
      <c r="BQ412" s="257"/>
      <c r="BR412" s="257"/>
      <c r="BS412" s="257"/>
      <c r="BT412" s="257"/>
      <c r="BU412" s="257"/>
      <c r="BV412" s="257"/>
      <c r="BW412" s="257"/>
      <c r="BX412" s="257"/>
      <c r="BY412" s="257"/>
      <c r="BZ412" s="257"/>
      <c r="CA412" s="257"/>
      <c r="CB412" s="257"/>
      <c r="CC412" s="257"/>
      <c r="CD412" s="257"/>
      <c r="CE412" s="257"/>
      <c r="CF412" s="257"/>
      <c r="CG412" s="257"/>
      <c r="CH412" s="257"/>
      <c r="CI412" s="257"/>
      <c r="CJ412" s="257"/>
    </row>
    <row r="413" spans="2:88">
      <c r="B413" s="187"/>
      <c r="C413" s="187"/>
      <c r="D413" s="187"/>
      <c r="E413" s="187"/>
      <c r="F413" s="187"/>
      <c r="G413" s="187"/>
      <c r="H413" s="187"/>
      <c r="I413" s="187"/>
      <c r="J413" s="187"/>
      <c r="K413" s="187"/>
      <c r="L413" s="187"/>
      <c r="M413" s="187"/>
      <c r="N413" s="187"/>
      <c r="O413" s="187"/>
      <c r="P413" s="187"/>
      <c r="Q413" s="187"/>
      <c r="R413" s="187"/>
      <c r="S413" s="187"/>
      <c r="T413" s="187"/>
      <c r="U413" s="187"/>
      <c r="V413" s="187"/>
      <c r="W413" s="187"/>
      <c r="Y413" s="257"/>
      <c r="Z413" s="257"/>
      <c r="AA413" s="257"/>
      <c r="AB413" s="257"/>
      <c r="AC413" s="257"/>
      <c r="AD413" s="257"/>
      <c r="AE413" s="257"/>
      <c r="AF413" s="257"/>
      <c r="AG413" s="257"/>
      <c r="AH413" s="257"/>
      <c r="AI413" s="257"/>
      <c r="AJ413" s="257"/>
      <c r="AK413" s="257"/>
      <c r="AL413" s="257"/>
      <c r="AM413" s="257"/>
      <c r="AN413" s="257"/>
      <c r="AO413" s="257"/>
      <c r="AP413" s="257"/>
      <c r="AQ413" s="257"/>
      <c r="AR413" s="257"/>
      <c r="AS413" s="257"/>
      <c r="AT413" s="257"/>
      <c r="AU413" s="257"/>
      <c r="AV413" s="257"/>
      <c r="AW413" s="257"/>
      <c r="AX413" s="257"/>
      <c r="AY413" s="257"/>
      <c r="AZ413" s="257"/>
      <c r="BA413" s="257"/>
      <c r="BB413" s="257"/>
      <c r="BC413" s="257"/>
      <c r="BD413" s="257"/>
      <c r="BE413" s="257"/>
      <c r="BF413" s="257"/>
      <c r="BG413" s="257"/>
      <c r="BH413" s="257"/>
      <c r="BI413" s="257"/>
      <c r="BJ413" s="257"/>
      <c r="BK413" s="257"/>
      <c r="BL413" s="257"/>
      <c r="BM413" s="257"/>
      <c r="BN413" s="257"/>
      <c r="BO413" s="257"/>
      <c r="BP413" s="257"/>
      <c r="BQ413" s="257"/>
      <c r="BR413" s="257"/>
      <c r="BS413" s="257"/>
      <c r="BT413" s="257"/>
      <c r="BU413" s="257"/>
      <c r="BV413" s="257"/>
      <c r="BW413" s="257"/>
      <c r="BX413" s="257"/>
      <c r="BY413" s="257"/>
      <c r="BZ413" s="257"/>
      <c r="CA413" s="257"/>
      <c r="CB413" s="257"/>
      <c r="CC413" s="257"/>
      <c r="CD413" s="257"/>
      <c r="CE413" s="257"/>
      <c r="CF413" s="257"/>
      <c r="CG413" s="257"/>
      <c r="CH413" s="257"/>
      <c r="CI413" s="257"/>
      <c r="CJ413" s="257"/>
    </row>
    <row r="414" spans="2:88">
      <c r="B414" s="187"/>
      <c r="C414" s="187"/>
      <c r="D414" s="187"/>
      <c r="E414" s="187"/>
      <c r="F414" s="187"/>
      <c r="G414" s="187"/>
      <c r="H414" s="187"/>
      <c r="I414" s="187"/>
      <c r="J414" s="187"/>
      <c r="K414" s="187"/>
      <c r="L414" s="187"/>
      <c r="M414" s="187"/>
      <c r="N414" s="187"/>
      <c r="O414" s="187"/>
      <c r="P414" s="187"/>
      <c r="Q414" s="187"/>
      <c r="R414" s="187"/>
      <c r="S414" s="187"/>
      <c r="T414" s="187"/>
      <c r="U414" s="187"/>
      <c r="V414" s="187"/>
      <c r="W414" s="187"/>
      <c r="Y414" s="257"/>
      <c r="Z414" s="257"/>
      <c r="AA414" s="257"/>
      <c r="AB414" s="257"/>
      <c r="AC414" s="257"/>
      <c r="AD414" s="257"/>
      <c r="AE414" s="257"/>
      <c r="AF414" s="257"/>
      <c r="AG414" s="257"/>
      <c r="AH414" s="257"/>
      <c r="AI414" s="257"/>
      <c r="AJ414" s="257"/>
      <c r="AK414" s="257"/>
      <c r="AL414" s="257"/>
      <c r="AM414" s="257"/>
      <c r="AN414" s="257"/>
      <c r="AO414" s="257"/>
      <c r="AP414" s="257"/>
      <c r="AQ414" s="257"/>
      <c r="AR414" s="257"/>
      <c r="AS414" s="257"/>
      <c r="AT414" s="257"/>
      <c r="AU414" s="257"/>
      <c r="AV414" s="257"/>
      <c r="AW414" s="257"/>
      <c r="AX414" s="257"/>
      <c r="AY414" s="257"/>
      <c r="AZ414" s="257"/>
      <c r="BA414" s="257"/>
      <c r="BB414" s="257"/>
      <c r="BC414" s="257"/>
      <c r="BD414" s="257"/>
      <c r="BE414" s="257"/>
      <c r="BF414" s="257"/>
      <c r="BG414" s="257"/>
      <c r="BH414" s="257"/>
      <c r="BI414" s="257"/>
      <c r="BJ414" s="257"/>
      <c r="BK414" s="257"/>
      <c r="BL414" s="257"/>
      <c r="BM414" s="257"/>
      <c r="BN414" s="257"/>
      <c r="BO414" s="257"/>
      <c r="BP414" s="257"/>
      <c r="BQ414" s="257"/>
      <c r="BR414" s="257"/>
      <c r="BS414" s="257"/>
      <c r="BT414" s="257"/>
      <c r="BU414" s="257"/>
      <c r="BV414" s="257"/>
      <c r="BW414" s="257"/>
      <c r="BX414" s="257"/>
      <c r="BY414" s="257"/>
      <c r="BZ414" s="257"/>
      <c r="CA414" s="257"/>
      <c r="CB414" s="257"/>
      <c r="CC414" s="257"/>
      <c r="CD414" s="257"/>
      <c r="CE414" s="257"/>
      <c r="CF414" s="257"/>
      <c r="CG414" s="257"/>
      <c r="CH414" s="257"/>
      <c r="CI414" s="257"/>
      <c r="CJ414" s="257"/>
    </row>
    <row r="415" spans="2:88">
      <c r="B415" s="187"/>
      <c r="C415" s="187"/>
      <c r="D415" s="187"/>
      <c r="E415" s="187"/>
      <c r="F415" s="187"/>
      <c r="G415" s="187"/>
      <c r="H415" s="187"/>
      <c r="I415" s="187"/>
      <c r="J415" s="187"/>
      <c r="K415" s="187"/>
      <c r="L415" s="187"/>
      <c r="M415" s="187"/>
      <c r="N415" s="187"/>
      <c r="O415" s="187"/>
      <c r="P415" s="187"/>
      <c r="Q415" s="187"/>
      <c r="R415" s="187"/>
      <c r="S415" s="187"/>
      <c r="T415" s="187"/>
      <c r="U415" s="187"/>
      <c r="V415" s="187"/>
      <c r="W415" s="187"/>
      <c r="Y415" s="257"/>
      <c r="Z415" s="257"/>
      <c r="AA415" s="257"/>
      <c r="AB415" s="257"/>
      <c r="AC415" s="257"/>
      <c r="AD415" s="257"/>
      <c r="AE415" s="257"/>
      <c r="AF415" s="257"/>
      <c r="AG415" s="257"/>
      <c r="AH415" s="257"/>
      <c r="AI415" s="257"/>
      <c r="AJ415" s="257"/>
      <c r="AK415" s="257"/>
      <c r="AL415" s="257"/>
      <c r="AM415" s="257"/>
      <c r="AN415" s="257"/>
      <c r="AO415" s="257"/>
      <c r="AP415" s="257"/>
      <c r="AQ415" s="257"/>
      <c r="AR415" s="257"/>
      <c r="AS415" s="257"/>
      <c r="AT415" s="257"/>
      <c r="AU415" s="257"/>
      <c r="AV415" s="257"/>
      <c r="AW415" s="257"/>
      <c r="AX415" s="257"/>
      <c r="AY415" s="257"/>
      <c r="AZ415" s="257"/>
      <c r="BA415" s="257"/>
      <c r="BB415" s="257"/>
      <c r="BC415" s="257"/>
      <c r="BD415" s="257"/>
      <c r="BE415" s="257"/>
      <c r="BF415" s="257"/>
      <c r="BG415" s="257"/>
      <c r="BH415" s="257"/>
      <c r="BI415" s="257"/>
      <c r="BJ415" s="257"/>
      <c r="BK415" s="257"/>
      <c r="BL415" s="257"/>
      <c r="BM415" s="257"/>
      <c r="BN415" s="257"/>
      <c r="BO415" s="257"/>
      <c r="BP415" s="257"/>
      <c r="BQ415" s="257"/>
      <c r="BR415" s="257"/>
      <c r="BS415" s="257"/>
      <c r="BT415" s="257"/>
      <c r="BU415" s="257"/>
      <c r="BV415" s="257"/>
      <c r="BW415" s="257"/>
      <c r="BX415" s="257"/>
      <c r="BY415" s="257"/>
      <c r="BZ415" s="257"/>
      <c r="CA415" s="257"/>
      <c r="CB415" s="257"/>
      <c r="CC415" s="257"/>
      <c r="CD415" s="257"/>
      <c r="CE415" s="257"/>
      <c r="CF415" s="257"/>
      <c r="CG415" s="257"/>
      <c r="CH415" s="257"/>
      <c r="CI415" s="257"/>
      <c r="CJ415" s="257"/>
    </row>
    <row r="416" spans="2:88">
      <c r="B416" s="187"/>
      <c r="C416" s="187"/>
      <c r="D416" s="187"/>
      <c r="E416" s="187"/>
      <c r="F416" s="187"/>
      <c r="G416" s="187"/>
      <c r="H416" s="187"/>
      <c r="I416" s="187"/>
      <c r="J416" s="187"/>
      <c r="K416" s="187"/>
      <c r="L416" s="187"/>
      <c r="M416" s="187"/>
      <c r="N416" s="187"/>
      <c r="O416" s="187"/>
      <c r="P416" s="187"/>
      <c r="Q416" s="187"/>
      <c r="R416" s="187"/>
      <c r="S416" s="187"/>
      <c r="T416" s="187"/>
      <c r="U416" s="187"/>
      <c r="V416" s="187"/>
      <c r="W416" s="187"/>
      <c r="Y416" s="257"/>
      <c r="Z416" s="257"/>
      <c r="AA416" s="257"/>
      <c r="AB416" s="257"/>
      <c r="AC416" s="257"/>
      <c r="AD416" s="257"/>
      <c r="AE416" s="257"/>
      <c r="AF416" s="257"/>
      <c r="AG416" s="257"/>
      <c r="AH416" s="257"/>
      <c r="AI416" s="257"/>
      <c r="AJ416" s="257"/>
      <c r="AK416" s="257"/>
      <c r="AL416" s="257"/>
      <c r="AM416" s="257"/>
      <c r="AN416" s="257"/>
      <c r="AO416" s="257"/>
      <c r="AP416" s="257"/>
      <c r="AQ416" s="257"/>
      <c r="AR416" s="257"/>
      <c r="AS416" s="257"/>
      <c r="AT416" s="257"/>
      <c r="AU416" s="257"/>
      <c r="AV416" s="257"/>
      <c r="AW416" s="257"/>
      <c r="AX416" s="257"/>
      <c r="AY416" s="257"/>
      <c r="AZ416" s="257"/>
      <c r="BA416" s="257"/>
      <c r="BB416" s="257"/>
      <c r="BC416" s="257"/>
      <c r="BD416" s="257"/>
      <c r="BE416" s="257"/>
      <c r="BF416" s="257"/>
      <c r="BG416" s="257"/>
      <c r="BH416" s="257"/>
      <c r="BI416" s="257"/>
      <c r="BJ416" s="257"/>
      <c r="BK416" s="257"/>
      <c r="BL416" s="257"/>
      <c r="BM416" s="257"/>
      <c r="BN416" s="257"/>
      <c r="BO416" s="257"/>
      <c r="BP416" s="257"/>
      <c r="BQ416" s="257"/>
      <c r="BR416" s="257"/>
      <c r="BS416" s="257"/>
      <c r="BT416" s="257"/>
      <c r="BU416" s="257"/>
      <c r="BV416" s="257"/>
      <c r="BW416" s="257"/>
      <c r="BX416" s="257"/>
      <c r="BY416" s="257"/>
      <c r="BZ416" s="257"/>
      <c r="CA416" s="257"/>
      <c r="CB416" s="257"/>
      <c r="CC416" s="257"/>
      <c r="CD416" s="257"/>
      <c r="CE416" s="257"/>
      <c r="CF416" s="257"/>
      <c r="CG416" s="257"/>
      <c r="CH416" s="257"/>
      <c r="CI416" s="257"/>
      <c r="CJ416" s="257"/>
    </row>
    <row r="417" spans="2:88">
      <c r="B417" s="187"/>
      <c r="C417" s="187"/>
      <c r="D417" s="187"/>
      <c r="E417" s="187"/>
      <c r="F417" s="187"/>
      <c r="G417" s="187"/>
      <c r="H417" s="187"/>
      <c r="I417" s="187"/>
      <c r="J417" s="187"/>
      <c r="K417" s="187"/>
      <c r="L417" s="187"/>
      <c r="M417" s="187"/>
      <c r="N417" s="187"/>
      <c r="O417" s="187"/>
      <c r="P417" s="187"/>
      <c r="Q417" s="187"/>
      <c r="R417" s="187"/>
      <c r="S417" s="187"/>
      <c r="T417" s="187"/>
      <c r="U417" s="187"/>
      <c r="V417" s="187"/>
      <c r="W417" s="187"/>
      <c r="Y417" s="257"/>
      <c r="Z417" s="257"/>
      <c r="AA417" s="257"/>
      <c r="AB417" s="257"/>
      <c r="AC417" s="257"/>
      <c r="AD417" s="257"/>
      <c r="AE417" s="257"/>
      <c r="AF417" s="257"/>
      <c r="AG417" s="257"/>
      <c r="AH417" s="257"/>
      <c r="AI417" s="257"/>
      <c r="AJ417" s="257"/>
      <c r="AK417" s="257"/>
      <c r="AL417" s="257"/>
      <c r="AM417" s="257"/>
      <c r="AN417" s="257"/>
      <c r="AO417" s="257"/>
      <c r="AP417" s="257"/>
      <c r="AQ417" s="257"/>
      <c r="AR417" s="257"/>
      <c r="AS417" s="257"/>
      <c r="AT417" s="257"/>
      <c r="AU417" s="257"/>
      <c r="AV417" s="257"/>
      <c r="AW417" s="257"/>
      <c r="AX417" s="257"/>
      <c r="AY417" s="257"/>
      <c r="AZ417" s="257"/>
      <c r="BA417" s="257"/>
      <c r="BB417" s="257"/>
      <c r="BC417" s="257"/>
      <c r="BD417" s="257"/>
      <c r="BE417" s="257"/>
      <c r="BF417" s="257"/>
      <c r="BG417" s="257"/>
      <c r="BH417" s="257"/>
      <c r="BI417" s="257"/>
      <c r="BJ417" s="257"/>
      <c r="BK417" s="257"/>
      <c r="BL417" s="257"/>
      <c r="BM417" s="257"/>
      <c r="BN417" s="257"/>
      <c r="BO417" s="257"/>
      <c r="BP417" s="257"/>
      <c r="BQ417" s="257"/>
      <c r="BR417" s="257"/>
      <c r="BS417" s="257"/>
      <c r="BT417" s="257"/>
      <c r="BU417" s="257"/>
      <c r="BV417" s="257"/>
      <c r="BW417" s="257"/>
      <c r="BX417" s="257"/>
      <c r="BY417" s="257"/>
      <c r="BZ417" s="257"/>
      <c r="CA417" s="257"/>
      <c r="CB417" s="257"/>
      <c r="CC417" s="257"/>
      <c r="CD417" s="257"/>
      <c r="CE417" s="257"/>
      <c r="CF417" s="257"/>
      <c r="CG417" s="257"/>
      <c r="CH417" s="257"/>
      <c r="CI417" s="257"/>
      <c r="CJ417" s="257"/>
    </row>
    <row r="418" spans="2:88">
      <c r="B418" s="187"/>
      <c r="C418" s="187"/>
      <c r="D418" s="187"/>
      <c r="E418" s="187"/>
      <c r="F418" s="187"/>
      <c r="G418" s="187"/>
      <c r="H418" s="187"/>
      <c r="I418" s="187"/>
      <c r="J418" s="187"/>
      <c r="K418" s="187"/>
      <c r="L418" s="187"/>
      <c r="M418" s="187"/>
      <c r="N418" s="187"/>
      <c r="O418" s="187"/>
      <c r="P418" s="187"/>
      <c r="Q418" s="187"/>
      <c r="R418" s="187"/>
      <c r="S418" s="187"/>
      <c r="T418" s="187"/>
      <c r="U418" s="187"/>
      <c r="V418" s="187"/>
      <c r="W418" s="187"/>
      <c r="Y418" s="257"/>
      <c r="Z418" s="257"/>
      <c r="AA418" s="257"/>
      <c r="AB418" s="257"/>
      <c r="AC418" s="257"/>
      <c r="AD418" s="257"/>
      <c r="AE418" s="257"/>
      <c r="AF418" s="257"/>
      <c r="AG418" s="257"/>
      <c r="AH418" s="257"/>
      <c r="AI418" s="257"/>
      <c r="AJ418" s="257"/>
      <c r="AK418" s="257"/>
      <c r="AL418" s="257"/>
      <c r="AM418" s="257"/>
      <c r="AN418" s="257"/>
      <c r="AO418" s="257"/>
      <c r="AP418" s="257"/>
      <c r="AQ418" s="257"/>
      <c r="AR418" s="257"/>
      <c r="AS418" s="257"/>
      <c r="AT418" s="257"/>
      <c r="AU418" s="257"/>
      <c r="AV418" s="257"/>
      <c r="AW418" s="257"/>
      <c r="AX418" s="257"/>
      <c r="AY418" s="257"/>
      <c r="AZ418" s="257"/>
      <c r="BA418" s="257"/>
      <c r="BB418" s="257"/>
      <c r="BC418" s="257"/>
      <c r="BD418" s="257"/>
      <c r="BE418" s="257"/>
      <c r="BF418" s="257"/>
      <c r="BG418" s="257"/>
      <c r="BH418" s="257"/>
      <c r="BI418" s="257"/>
      <c r="BJ418" s="257"/>
      <c r="BK418" s="257"/>
      <c r="BL418" s="257"/>
      <c r="BM418" s="257"/>
      <c r="BN418" s="257"/>
      <c r="BO418" s="257"/>
      <c r="BP418" s="257"/>
      <c r="BQ418" s="257"/>
      <c r="BR418" s="257"/>
      <c r="BS418" s="257"/>
      <c r="BT418" s="257"/>
      <c r="BU418" s="257"/>
      <c r="BV418" s="257"/>
      <c r="BW418" s="257"/>
      <c r="BX418" s="257"/>
      <c r="BY418" s="257"/>
      <c r="BZ418" s="257"/>
      <c r="CA418" s="257"/>
      <c r="CB418" s="257"/>
      <c r="CC418" s="257"/>
      <c r="CD418" s="257"/>
      <c r="CE418" s="257"/>
      <c r="CF418" s="257"/>
      <c r="CG418" s="257"/>
      <c r="CH418" s="257"/>
      <c r="CI418" s="257"/>
      <c r="CJ418" s="257"/>
    </row>
    <row r="419" spans="2:88">
      <c r="B419" s="187"/>
      <c r="C419" s="187"/>
      <c r="D419" s="187"/>
      <c r="E419" s="187"/>
      <c r="F419" s="187"/>
      <c r="G419" s="187"/>
      <c r="H419" s="187"/>
      <c r="I419" s="187"/>
      <c r="J419" s="187"/>
      <c r="K419" s="187"/>
      <c r="L419" s="187"/>
      <c r="M419" s="187"/>
      <c r="N419" s="187"/>
      <c r="O419" s="187"/>
      <c r="P419" s="187"/>
      <c r="Q419" s="187"/>
      <c r="R419" s="187"/>
      <c r="S419" s="187"/>
      <c r="T419" s="187"/>
      <c r="U419" s="187"/>
      <c r="V419" s="187"/>
      <c r="W419" s="187"/>
      <c r="Y419" s="257"/>
      <c r="Z419" s="257"/>
      <c r="AA419" s="257"/>
      <c r="AB419" s="257"/>
      <c r="AC419" s="257"/>
      <c r="AD419" s="257"/>
      <c r="AE419" s="257"/>
      <c r="AF419" s="257"/>
      <c r="AG419" s="257"/>
      <c r="AH419" s="257"/>
      <c r="AI419" s="257"/>
      <c r="AJ419" s="257"/>
      <c r="AK419" s="257"/>
      <c r="AL419" s="257"/>
      <c r="AM419" s="257"/>
      <c r="AN419" s="257"/>
      <c r="AO419" s="257"/>
      <c r="AP419" s="257"/>
      <c r="AQ419" s="257"/>
      <c r="AR419" s="257"/>
      <c r="AS419" s="257"/>
      <c r="AT419" s="257"/>
      <c r="AU419" s="257"/>
      <c r="AV419" s="257"/>
      <c r="AW419" s="257"/>
      <c r="AX419" s="257"/>
      <c r="AY419" s="257"/>
      <c r="AZ419" s="257"/>
      <c r="BA419" s="257"/>
      <c r="BB419" s="257"/>
      <c r="BC419" s="257"/>
      <c r="BD419" s="257"/>
      <c r="BE419" s="257"/>
      <c r="BF419" s="257"/>
      <c r="BG419" s="257"/>
      <c r="BH419" s="257"/>
      <c r="BI419" s="257"/>
      <c r="BJ419" s="257"/>
      <c r="BK419" s="257"/>
      <c r="BL419" s="257"/>
      <c r="BM419" s="257"/>
      <c r="BN419" s="257"/>
      <c r="BO419" s="257"/>
      <c r="BP419" s="257"/>
      <c r="BQ419" s="257"/>
      <c r="BR419" s="257"/>
      <c r="BS419" s="257"/>
      <c r="BT419" s="257"/>
      <c r="BU419" s="257"/>
      <c r="BV419" s="257"/>
      <c r="BW419" s="257"/>
      <c r="BX419" s="257"/>
      <c r="BY419" s="257"/>
      <c r="BZ419" s="257"/>
      <c r="CA419" s="257"/>
      <c r="CB419" s="257"/>
      <c r="CC419" s="257"/>
      <c r="CD419" s="257"/>
      <c r="CE419" s="257"/>
      <c r="CF419" s="257"/>
      <c r="CG419" s="257"/>
      <c r="CH419" s="257"/>
      <c r="CI419" s="257"/>
      <c r="CJ419" s="257"/>
    </row>
    <row r="420" spans="2:88">
      <c r="B420" s="187"/>
      <c r="C420" s="187"/>
      <c r="D420" s="187"/>
      <c r="E420" s="187"/>
      <c r="F420" s="187"/>
      <c r="G420" s="187"/>
      <c r="H420" s="187"/>
      <c r="I420" s="187"/>
      <c r="J420" s="187"/>
      <c r="K420" s="187"/>
      <c r="L420" s="187"/>
      <c r="M420" s="187"/>
      <c r="N420" s="187"/>
      <c r="O420" s="187"/>
      <c r="P420" s="187"/>
      <c r="Q420" s="187"/>
      <c r="R420" s="187"/>
      <c r="S420" s="187"/>
      <c r="T420" s="187"/>
      <c r="U420" s="187"/>
      <c r="V420" s="187"/>
      <c r="W420" s="187"/>
      <c r="Y420" s="257"/>
      <c r="Z420" s="257"/>
      <c r="AA420" s="257"/>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257"/>
      <c r="BL420" s="257"/>
      <c r="BM420" s="257"/>
      <c r="BN420" s="257"/>
      <c r="BO420" s="257"/>
      <c r="BP420" s="257"/>
      <c r="BQ420" s="257"/>
      <c r="BR420" s="257"/>
      <c r="BS420" s="257"/>
      <c r="BT420" s="257"/>
      <c r="BU420" s="257"/>
      <c r="BV420" s="257"/>
      <c r="BW420" s="257"/>
      <c r="BX420" s="257"/>
      <c r="BY420" s="257"/>
      <c r="BZ420" s="257"/>
      <c r="CA420" s="257"/>
      <c r="CB420" s="257"/>
      <c r="CC420" s="257"/>
      <c r="CD420" s="257"/>
      <c r="CE420" s="257"/>
      <c r="CF420" s="257"/>
      <c r="CG420" s="257"/>
      <c r="CH420" s="257"/>
      <c r="CI420" s="257"/>
      <c r="CJ420" s="257"/>
    </row>
    <row r="421" spans="2:88">
      <c r="B421" s="187"/>
      <c r="C421" s="187"/>
      <c r="D421" s="187"/>
      <c r="E421" s="187"/>
      <c r="F421" s="187"/>
      <c r="G421" s="187"/>
      <c r="H421" s="187"/>
      <c r="I421" s="187"/>
      <c r="J421" s="187"/>
      <c r="K421" s="187"/>
      <c r="L421" s="187"/>
      <c r="M421" s="187"/>
      <c r="N421" s="187"/>
      <c r="O421" s="187"/>
      <c r="P421" s="187"/>
      <c r="Q421" s="187"/>
      <c r="R421" s="187"/>
      <c r="S421" s="187"/>
      <c r="T421" s="187"/>
      <c r="U421" s="187"/>
      <c r="V421" s="187"/>
      <c r="W421" s="187"/>
      <c r="Y421" s="257"/>
      <c r="Z421" s="257"/>
      <c r="AA421" s="257"/>
      <c r="AB421" s="257"/>
      <c r="AC421" s="257"/>
      <c r="AD421" s="257"/>
      <c r="AE421" s="257"/>
      <c r="AF421" s="257"/>
      <c r="AG421" s="257"/>
      <c r="AH421" s="257"/>
      <c r="AI421" s="257"/>
      <c r="AJ421" s="257"/>
      <c r="AK421" s="257"/>
      <c r="AL421" s="257"/>
      <c r="AM421" s="257"/>
      <c r="AN421" s="257"/>
      <c r="AO421" s="257"/>
      <c r="AP421" s="257"/>
      <c r="AQ421" s="257"/>
      <c r="AR421" s="257"/>
      <c r="AS421" s="257"/>
      <c r="AT421" s="257"/>
      <c r="AU421" s="257"/>
      <c r="AV421" s="257"/>
      <c r="AW421" s="257"/>
      <c r="AX421" s="257"/>
      <c r="AY421" s="257"/>
      <c r="AZ421" s="257"/>
      <c r="BA421" s="257"/>
      <c r="BB421" s="257"/>
      <c r="BC421" s="257"/>
      <c r="BD421" s="257"/>
      <c r="BE421" s="257"/>
      <c r="BF421" s="257"/>
      <c r="BG421" s="257"/>
      <c r="BH421" s="257"/>
      <c r="BI421" s="257"/>
      <c r="BJ421" s="257"/>
      <c r="BK421" s="257"/>
      <c r="BL421" s="257"/>
      <c r="BM421" s="257"/>
      <c r="BN421" s="257"/>
      <c r="BO421" s="257"/>
      <c r="BP421" s="257"/>
      <c r="BQ421" s="257"/>
      <c r="BR421" s="257"/>
      <c r="BS421" s="257"/>
      <c r="BT421" s="257"/>
      <c r="BU421" s="257"/>
      <c r="BV421" s="257"/>
      <c r="BW421" s="257"/>
      <c r="BX421" s="257"/>
      <c r="BY421" s="257"/>
      <c r="BZ421" s="257"/>
      <c r="CA421" s="257"/>
      <c r="CB421" s="257"/>
      <c r="CC421" s="257"/>
      <c r="CD421" s="257"/>
      <c r="CE421" s="257"/>
      <c r="CF421" s="257"/>
      <c r="CG421" s="257"/>
      <c r="CH421" s="257"/>
      <c r="CI421" s="257"/>
      <c r="CJ421" s="257"/>
    </row>
    <row r="422" spans="2:88">
      <c r="B422" s="187"/>
      <c r="C422" s="187"/>
      <c r="D422" s="187"/>
      <c r="E422" s="187"/>
      <c r="F422" s="187"/>
      <c r="G422" s="187"/>
      <c r="H422" s="187"/>
      <c r="I422" s="187"/>
      <c r="J422" s="187"/>
      <c r="K422" s="187"/>
      <c r="L422" s="187"/>
      <c r="M422" s="187"/>
      <c r="N422" s="187"/>
      <c r="O422" s="187"/>
      <c r="P422" s="187"/>
      <c r="Q422" s="187"/>
      <c r="R422" s="187"/>
      <c r="S422" s="187"/>
      <c r="T422" s="187"/>
      <c r="U422" s="187"/>
      <c r="V422" s="187"/>
      <c r="W422" s="187"/>
      <c r="Y422" s="257"/>
      <c r="Z422" s="257"/>
      <c r="AA422" s="257"/>
      <c r="AB422" s="257"/>
      <c r="AC422" s="257"/>
      <c r="AD422" s="257"/>
      <c r="AE422" s="257"/>
      <c r="AF422" s="257"/>
      <c r="AG422" s="257"/>
      <c r="AH422" s="257"/>
      <c r="AI422" s="257"/>
      <c r="AJ422" s="257"/>
      <c r="AK422" s="257"/>
      <c r="AL422" s="257"/>
      <c r="AM422" s="257"/>
      <c r="AN422" s="257"/>
      <c r="AO422" s="257"/>
      <c r="AP422" s="257"/>
      <c r="AQ422" s="257"/>
      <c r="AR422" s="257"/>
      <c r="AS422" s="257"/>
      <c r="AT422" s="257"/>
      <c r="AU422" s="257"/>
      <c r="AV422" s="257"/>
      <c r="AW422" s="257"/>
      <c r="AX422" s="257"/>
      <c r="AY422" s="257"/>
      <c r="AZ422" s="257"/>
      <c r="BA422" s="257"/>
      <c r="BB422" s="257"/>
      <c r="BC422" s="257"/>
      <c r="BD422" s="257"/>
      <c r="BE422" s="257"/>
      <c r="BF422" s="257"/>
      <c r="BG422" s="257"/>
      <c r="BH422" s="257"/>
      <c r="BI422" s="257"/>
      <c r="BJ422" s="257"/>
      <c r="BK422" s="257"/>
      <c r="BL422" s="257"/>
      <c r="BM422" s="257"/>
      <c r="BN422" s="257"/>
      <c r="BO422" s="257"/>
      <c r="BP422" s="257"/>
      <c r="BQ422" s="257"/>
      <c r="BR422" s="257"/>
      <c r="BS422" s="257"/>
      <c r="BT422" s="257"/>
      <c r="BU422" s="257"/>
      <c r="BV422" s="257"/>
      <c r="BW422" s="257"/>
      <c r="BX422" s="257"/>
      <c r="BY422" s="257"/>
      <c r="BZ422" s="257"/>
      <c r="CA422" s="257"/>
      <c r="CB422" s="257"/>
      <c r="CC422" s="257"/>
      <c r="CD422" s="257"/>
      <c r="CE422" s="257"/>
      <c r="CF422" s="257"/>
      <c r="CG422" s="257"/>
      <c r="CH422" s="257"/>
      <c r="CI422" s="257"/>
      <c r="CJ422" s="257"/>
    </row>
    <row r="423" spans="2:88">
      <c r="B423" s="187"/>
      <c r="C423" s="187"/>
      <c r="D423" s="187"/>
      <c r="E423" s="187"/>
      <c r="F423" s="187"/>
      <c r="G423" s="187"/>
      <c r="H423" s="187"/>
      <c r="I423" s="187"/>
      <c r="J423" s="187"/>
      <c r="K423" s="187"/>
      <c r="L423" s="187"/>
      <c r="M423" s="187"/>
      <c r="N423" s="187"/>
      <c r="O423" s="187"/>
      <c r="P423" s="187"/>
      <c r="Q423" s="187"/>
      <c r="R423" s="187"/>
      <c r="S423" s="187"/>
      <c r="T423" s="187"/>
      <c r="U423" s="187"/>
      <c r="V423" s="187"/>
      <c r="W423" s="187"/>
      <c r="Y423" s="257"/>
      <c r="Z423" s="257"/>
      <c r="AA423" s="257"/>
      <c r="AB423" s="257"/>
      <c r="AC423" s="257"/>
      <c r="AD423" s="257"/>
      <c r="AE423" s="257"/>
      <c r="AF423" s="257"/>
      <c r="AG423" s="257"/>
      <c r="AH423" s="257"/>
      <c r="AI423" s="257"/>
      <c r="AJ423" s="257"/>
      <c r="AK423" s="257"/>
      <c r="AL423" s="257"/>
      <c r="AM423" s="257"/>
      <c r="AN423" s="257"/>
      <c r="AO423" s="257"/>
      <c r="AP423" s="257"/>
      <c r="AQ423" s="257"/>
      <c r="AR423" s="257"/>
      <c r="AS423" s="257"/>
      <c r="AT423" s="257"/>
      <c r="AU423" s="257"/>
      <c r="AV423" s="257"/>
      <c r="AW423" s="257"/>
      <c r="AX423" s="257"/>
      <c r="AY423" s="257"/>
      <c r="AZ423" s="257"/>
      <c r="BA423" s="257"/>
      <c r="BB423" s="257"/>
      <c r="BC423" s="257"/>
      <c r="BD423" s="257"/>
      <c r="BE423" s="257"/>
      <c r="BF423" s="257"/>
      <c r="BG423" s="257"/>
      <c r="BH423" s="257"/>
      <c r="BI423" s="257"/>
      <c r="BJ423" s="257"/>
      <c r="BK423" s="257"/>
      <c r="BL423" s="257"/>
      <c r="BM423" s="257"/>
      <c r="BN423" s="257"/>
      <c r="BO423" s="257"/>
      <c r="BP423" s="257"/>
      <c r="BQ423" s="257"/>
      <c r="BR423" s="257"/>
      <c r="BS423" s="257"/>
      <c r="BT423" s="257"/>
      <c r="BU423" s="257"/>
      <c r="BV423" s="257"/>
      <c r="BW423" s="257"/>
      <c r="BX423" s="257"/>
      <c r="BY423" s="257"/>
      <c r="BZ423" s="257"/>
      <c r="CA423" s="257"/>
      <c r="CB423" s="257"/>
      <c r="CC423" s="257"/>
      <c r="CD423" s="257"/>
      <c r="CE423" s="257"/>
      <c r="CF423" s="257"/>
      <c r="CG423" s="257"/>
      <c r="CH423" s="257"/>
      <c r="CI423" s="257"/>
      <c r="CJ423" s="257"/>
    </row>
    <row r="424" spans="2:88">
      <c r="B424" s="187"/>
      <c r="C424" s="187"/>
      <c r="D424" s="187"/>
      <c r="E424" s="187"/>
      <c r="F424" s="187"/>
      <c r="G424" s="187"/>
      <c r="H424" s="187"/>
      <c r="I424" s="187"/>
      <c r="J424" s="187"/>
      <c r="K424" s="187"/>
      <c r="L424" s="187"/>
      <c r="M424" s="187"/>
      <c r="N424" s="187"/>
      <c r="O424" s="187"/>
      <c r="P424" s="187"/>
      <c r="Q424" s="187"/>
      <c r="R424" s="187"/>
      <c r="S424" s="187"/>
      <c r="T424" s="187"/>
      <c r="U424" s="187"/>
      <c r="V424" s="187"/>
      <c r="W424" s="187"/>
      <c r="Y424" s="257"/>
      <c r="Z424" s="257"/>
      <c r="AA424" s="257"/>
      <c r="AB424" s="257"/>
      <c r="AC424" s="257"/>
      <c r="AD424" s="257"/>
      <c r="AE424" s="257"/>
      <c r="AF424" s="257"/>
      <c r="AG424" s="257"/>
      <c r="AH424" s="257"/>
      <c r="AI424" s="257"/>
      <c r="AJ424" s="257"/>
      <c r="AK424" s="257"/>
      <c r="AL424" s="257"/>
      <c r="AM424" s="257"/>
      <c r="AN424" s="257"/>
      <c r="AO424" s="257"/>
      <c r="AP424" s="257"/>
      <c r="AQ424" s="257"/>
      <c r="AR424" s="257"/>
      <c r="AS424" s="257"/>
      <c r="AT424" s="257"/>
      <c r="AU424" s="257"/>
      <c r="AV424" s="257"/>
      <c r="AW424" s="257"/>
      <c r="AX424" s="257"/>
      <c r="AY424" s="257"/>
      <c r="AZ424" s="257"/>
      <c r="BA424" s="257"/>
      <c r="BB424" s="257"/>
      <c r="BC424" s="257"/>
      <c r="BD424" s="257"/>
      <c r="BE424" s="257"/>
      <c r="BF424" s="257"/>
      <c r="BG424" s="257"/>
      <c r="BH424" s="257"/>
      <c r="BI424" s="257"/>
      <c r="BJ424" s="257"/>
      <c r="BK424" s="257"/>
      <c r="BL424" s="257"/>
      <c r="BM424" s="257"/>
      <c r="BN424" s="257"/>
      <c r="BO424" s="257"/>
      <c r="BP424" s="257"/>
      <c r="BQ424" s="257"/>
      <c r="BR424" s="257"/>
      <c r="BS424" s="257"/>
      <c r="BT424" s="257"/>
      <c r="BU424" s="257"/>
      <c r="BV424" s="257"/>
      <c r="BW424" s="257"/>
      <c r="BX424" s="257"/>
      <c r="BY424" s="257"/>
      <c r="BZ424" s="257"/>
      <c r="CA424" s="257"/>
      <c r="CB424" s="257"/>
      <c r="CC424" s="257"/>
      <c r="CD424" s="257"/>
      <c r="CE424" s="257"/>
      <c r="CF424" s="257"/>
      <c r="CG424" s="257"/>
      <c r="CH424" s="257"/>
      <c r="CI424" s="257"/>
      <c r="CJ424" s="257"/>
    </row>
    <row r="425" spans="2:88">
      <c r="B425" s="187"/>
      <c r="C425" s="187"/>
      <c r="D425" s="187"/>
      <c r="E425" s="187"/>
      <c r="F425" s="187"/>
      <c r="G425" s="187"/>
      <c r="H425" s="187"/>
      <c r="I425" s="187"/>
      <c r="J425" s="187"/>
      <c r="K425" s="187"/>
      <c r="L425" s="187"/>
      <c r="M425" s="187"/>
      <c r="N425" s="187"/>
      <c r="O425" s="187"/>
      <c r="P425" s="187"/>
      <c r="Q425" s="187"/>
      <c r="R425" s="187"/>
      <c r="S425" s="187"/>
      <c r="T425" s="187"/>
      <c r="U425" s="187"/>
      <c r="V425" s="187"/>
      <c r="W425" s="187"/>
      <c r="Y425" s="257"/>
      <c r="Z425" s="257"/>
      <c r="AA425" s="257"/>
      <c r="AB425" s="257"/>
      <c r="AC425" s="257"/>
      <c r="AD425" s="257"/>
      <c r="AE425" s="257"/>
      <c r="AF425" s="257"/>
      <c r="AG425" s="257"/>
      <c r="AH425" s="257"/>
      <c r="AI425" s="257"/>
      <c r="AJ425" s="257"/>
      <c r="AK425" s="257"/>
      <c r="AL425" s="257"/>
      <c r="AM425" s="257"/>
      <c r="AN425" s="257"/>
      <c r="AO425" s="257"/>
      <c r="AP425" s="257"/>
      <c r="AQ425" s="257"/>
      <c r="AR425" s="257"/>
      <c r="AS425" s="257"/>
      <c r="AT425" s="257"/>
      <c r="AU425" s="257"/>
      <c r="AV425" s="257"/>
      <c r="AW425" s="257"/>
      <c r="AX425" s="257"/>
      <c r="AY425" s="257"/>
      <c r="AZ425" s="257"/>
      <c r="BA425" s="257"/>
      <c r="BB425" s="257"/>
      <c r="BC425" s="257"/>
      <c r="BD425" s="257"/>
      <c r="BE425" s="257"/>
      <c r="BF425" s="257"/>
      <c r="BG425" s="257"/>
      <c r="BH425" s="257"/>
      <c r="BI425" s="257"/>
      <c r="BJ425" s="257"/>
      <c r="BK425" s="257"/>
      <c r="BL425" s="257"/>
      <c r="BM425" s="257"/>
      <c r="BN425" s="257"/>
      <c r="BO425" s="257"/>
      <c r="BP425" s="257"/>
      <c r="BQ425" s="257"/>
      <c r="BR425" s="257"/>
      <c r="BS425" s="257"/>
      <c r="BT425" s="257"/>
      <c r="BU425" s="257"/>
      <c r="BV425" s="257"/>
      <c r="BW425" s="257"/>
      <c r="BX425" s="257"/>
      <c r="BY425" s="257"/>
      <c r="BZ425" s="257"/>
      <c r="CA425" s="257"/>
      <c r="CB425" s="257"/>
      <c r="CC425" s="257"/>
      <c r="CD425" s="257"/>
      <c r="CE425" s="257"/>
      <c r="CF425" s="257"/>
      <c r="CG425" s="257"/>
      <c r="CH425" s="257"/>
      <c r="CI425" s="257"/>
      <c r="CJ425" s="257"/>
    </row>
    <row r="426" spans="2:88">
      <c r="B426" s="187"/>
      <c r="C426" s="187"/>
      <c r="D426" s="187"/>
      <c r="E426" s="187"/>
      <c r="F426" s="187"/>
      <c r="G426" s="187"/>
      <c r="H426" s="187"/>
      <c r="I426" s="187"/>
      <c r="J426" s="187"/>
      <c r="K426" s="187"/>
      <c r="L426" s="187"/>
      <c r="M426" s="187"/>
      <c r="N426" s="187"/>
      <c r="O426" s="187"/>
      <c r="P426" s="187"/>
      <c r="Q426" s="187"/>
      <c r="R426" s="187"/>
      <c r="S426" s="187"/>
      <c r="T426" s="187"/>
      <c r="U426" s="187"/>
      <c r="V426" s="187"/>
      <c r="W426" s="187"/>
      <c r="Y426" s="257"/>
      <c r="Z426" s="257"/>
      <c r="AA426" s="257"/>
      <c r="AB426" s="257"/>
      <c r="AC426" s="257"/>
      <c r="AD426" s="257"/>
      <c r="AE426" s="257"/>
      <c r="AF426" s="257"/>
      <c r="AG426" s="257"/>
      <c r="AH426" s="257"/>
      <c r="AI426" s="257"/>
      <c r="AJ426" s="257"/>
      <c r="AK426" s="257"/>
      <c r="AL426" s="257"/>
      <c r="AM426" s="257"/>
      <c r="AN426" s="257"/>
      <c r="AO426" s="257"/>
      <c r="AP426" s="257"/>
      <c r="AQ426" s="257"/>
      <c r="AR426" s="257"/>
      <c r="AS426" s="257"/>
      <c r="AT426" s="257"/>
      <c r="AU426" s="257"/>
      <c r="AV426" s="257"/>
      <c r="AW426" s="257"/>
      <c r="AX426" s="257"/>
      <c r="AY426" s="257"/>
      <c r="AZ426" s="257"/>
      <c r="BA426" s="257"/>
      <c r="BB426" s="257"/>
      <c r="BC426" s="257"/>
      <c r="BD426" s="257"/>
      <c r="BE426" s="257"/>
      <c r="BF426" s="257"/>
      <c r="BG426" s="257"/>
      <c r="BH426" s="257"/>
      <c r="BI426" s="257"/>
      <c r="BJ426" s="257"/>
      <c r="BK426" s="257"/>
      <c r="BL426" s="257"/>
      <c r="BM426" s="257"/>
      <c r="BN426" s="257"/>
      <c r="BO426" s="257"/>
      <c r="BP426" s="257"/>
      <c r="BQ426" s="257"/>
      <c r="BR426" s="257"/>
      <c r="BS426" s="257"/>
      <c r="BT426" s="257"/>
      <c r="BU426" s="257"/>
      <c r="BV426" s="257"/>
      <c r="BW426" s="257"/>
      <c r="BX426" s="257"/>
      <c r="BY426" s="257"/>
      <c r="BZ426" s="257"/>
      <c r="CA426" s="257"/>
      <c r="CB426" s="257"/>
      <c r="CC426" s="257"/>
      <c r="CD426" s="257"/>
      <c r="CE426" s="257"/>
      <c r="CF426" s="257"/>
      <c r="CG426" s="257"/>
      <c r="CH426" s="257"/>
      <c r="CI426" s="257"/>
      <c r="CJ426" s="257"/>
    </row>
    <row r="427" spans="2:88">
      <c r="B427" s="187"/>
      <c r="C427" s="187"/>
      <c r="D427" s="187"/>
      <c r="E427" s="187"/>
      <c r="F427" s="187"/>
      <c r="G427" s="187"/>
      <c r="H427" s="187"/>
      <c r="I427" s="187"/>
      <c r="J427" s="187"/>
      <c r="K427" s="187"/>
      <c r="L427" s="187"/>
      <c r="M427" s="187"/>
      <c r="N427" s="187"/>
      <c r="O427" s="187"/>
      <c r="P427" s="187"/>
      <c r="Q427" s="187"/>
      <c r="R427" s="187"/>
      <c r="S427" s="187"/>
      <c r="T427" s="187"/>
      <c r="U427" s="187"/>
      <c r="V427" s="187"/>
      <c r="W427" s="187"/>
      <c r="Y427" s="257"/>
      <c r="Z427" s="257"/>
      <c r="AA427" s="257"/>
      <c r="AB427" s="257"/>
      <c r="AC427" s="257"/>
      <c r="AD427" s="257"/>
      <c r="AE427" s="257"/>
      <c r="AF427" s="257"/>
      <c r="AG427" s="257"/>
      <c r="AH427" s="257"/>
      <c r="AI427" s="257"/>
      <c r="AJ427" s="257"/>
      <c r="AK427" s="257"/>
      <c r="AL427" s="257"/>
      <c r="AM427" s="257"/>
      <c r="AN427" s="257"/>
      <c r="AO427" s="257"/>
      <c r="AP427" s="257"/>
      <c r="AQ427" s="257"/>
      <c r="AR427" s="257"/>
      <c r="AS427" s="257"/>
      <c r="AT427" s="257"/>
      <c r="AU427" s="257"/>
      <c r="AV427" s="257"/>
      <c r="AW427" s="257"/>
      <c r="AX427" s="257"/>
      <c r="AY427" s="257"/>
      <c r="AZ427" s="257"/>
      <c r="BA427" s="257"/>
      <c r="BB427" s="257"/>
      <c r="BC427" s="257"/>
      <c r="BD427" s="257"/>
      <c r="BE427" s="257"/>
      <c r="BF427" s="257"/>
      <c r="BG427" s="257"/>
      <c r="BH427" s="257"/>
      <c r="BI427" s="257"/>
      <c r="BJ427" s="257"/>
      <c r="BK427" s="257"/>
      <c r="BL427" s="257"/>
      <c r="BM427" s="257"/>
      <c r="BN427" s="257"/>
      <c r="BO427" s="257"/>
      <c r="BP427" s="257"/>
      <c r="BQ427" s="257"/>
      <c r="BR427" s="257"/>
      <c r="BS427" s="257"/>
      <c r="BT427" s="257"/>
      <c r="BU427" s="257"/>
      <c r="BV427" s="257"/>
      <c r="BW427" s="257"/>
      <c r="BX427" s="257"/>
      <c r="BY427" s="257"/>
      <c r="BZ427" s="257"/>
      <c r="CA427" s="257"/>
      <c r="CB427" s="257"/>
      <c r="CC427" s="257"/>
      <c r="CD427" s="257"/>
      <c r="CE427" s="257"/>
      <c r="CF427" s="257"/>
      <c r="CG427" s="257"/>
      <c r="CH427" s="257"/>
      <c r="CI427" s="257"/>
      <c r="CJ427" s="257"/>
    </row>
    <row r="428" spans="2:88">
      <c r="B428" s="187"/>
      <c r="C428" s="187"/>
      <c r="D428" s="187"/>
      <c r="E428" s="187"/>
      <c r="F428" s="187"/>
      <c r="G428" s="187"/>
      <c r="H428" s="187"/>
      <c r="I428" s="187"/>
      <c r="J428" s="187"/>
      <c r="K428" s="187"/>
      <c r="L428" s="187"/>
      <c r="M428" s="187"/>
      <c r="N428" s="187"/>
      <c r="O428" s="187"/>
      <c r="P428" s="187"/>
      <c r="Q428" s="187"/>
      <c r="R428" s="187"/>
      <c r="S428" s="187"/>
      <c r="T428" s="187"/>
      <c r="U428" s="187"/>
      <c r="V428" s="187"/>
      <c r="W428" s="187"/>
      <c r="Y428" s="257"/>
      <c r="Z428" s="257"/>
      <c r="AA428" s="257"/>
      <c r="AB428" s="257"/>
      <c r="AC428" s="257"/>
      <c r="AD428" s="257"/>
      <c r="AE428" s="257"/>
      <c r="AF428" s="257"/>
      <c r="AG428" s="257"/>
      <c r="AH428" s="257"/>
      <c r="AI428" s="257"/>
      <c r="AJ428" s="257"/>
      <c r="AK428" s="257"/>
      <c r="AL428" s="257"/>
      <c r="AM428" s="257"/>
      <c r="AN428" s="257"/>
      <c r="AO428" s="257"/>
      <c r="AP428" s="257"/>
      <c r="AQ428" s="257"/>
      <c r="AR428" s="257"/>
      <c r="AS428" s="257"/>
      <c r="AT428" s="257"/>
      <c r="AU428" s="257"/>
      <c r="AV428" s="257"/>
      <c r="AW428" s="257"/>
      <c r="AX428" s="257"/>
      <c r="AY428" s="257"/>
      <c r="AZ428" s="257"/>
      <c r="BA428" s="257"/>
      <c r="BB428" s="257"/>
      <c r="BC428" s="257"/>
      <c r="BD428" s="257"/>
      <c r="BE428" s="257"/>
      <c r="BF428" s="257"/>
      <c r="BG428" s="257"/>
      <c r="BH428" s="257"/>
      <c r="BI428" s="257"/>
      <c r="BJ428" s="257"/>
      <c r="BK428" s="257"/>
      <c r="BL428" s="257"/>
      <c r="BM428" s="257"/>
      <c r="BN428" s="257"/>
      <c r="BO428" s="257"/>
      <c r="BP428" s="257"/>
      <c r="BQ428" s="257"/>
      <c r="BR428" s="257"/>
      <c r="BS428" s="257"/>
      <c r="BT428" s="257"/>
      <c r="BU428" s="257"/>
      <c r="BV428" s="257"/>
      <c r="BW428" s="257"/>
      <c r="BX428" s="257"/>
      <c r="BY428" s="257"/>
      <c r="BZ428" s="257"/>
      <c r="CA428" s="257"/>
      <c r="CB428" s="257"/>
      <c r="CC428" s="257"/>
      <c r="CD428" s="257"/>
      <c r="CE428" s="257"/>
      <c r="CF428" s="257"/>
      <c r="CG428" s="257"/>
      <c r="CH428" s="257"/>
      <c r="CI428" s="257"/>
      <c r="CJ428" s="257"/>
    </row>
    <row r="429" spans="2:88">
      <c r="B429" s="187"/>
      <c r="C429" s="187"/>
      <c r="D429" s="187"/>
      <c r="E429" s="187"/>
      <c r="F429" s="187"/>
      <c r="G429" s="187"/>
      <c r="H429" s="187"/>
      <c r="I429" s="187"/>
      <c r="J429" s="187"/>
      <c r="K429" s="187"/>
      <c r="L429" s="187"/>
      <c r="M429" s="187"/>
      <c r="N429" s="187"/>
      <c r="O429" s="187"/>
      <c r="P429" s="187"/>
      <c r="Q429" s="187"/>
      <c r="R429" s="187"/>
      <c r="S429" s="187"/>
      <c r="T429" s="187"/>
      <c r="U429" s="187"/>
      <c r="V429" s="187"/>
      <c r="W429" s="187"/>
      <c r="Y429" s="257"/>
      <c r="Z429" s="257"/>
      <c r="AA429" s="257"/>
      <c r="AB429" s="257"/>
      <c r="AC429" s="257"/>
      <c r="AD429" s="257"/>
      <c r="AE429" s="257"/>
      <c r="AF429" s="257"/>
      <c r="AG429" s="257"/>
      <c r="AH429" s="257"/>
      <c r="AI429" s="257"/>
      <c r="AJ429" s="257"/>
      <c r="AK429" s="257"/>
      <c r="AL429" s="257"/>
      <c r="AM429" s="257"/>
      <c r="AN429" s="257"/>
      <c r="AO429" s="257"/>
      <c r="AP429" s="257"/>
      <c r="AQ429" s="257"/>
      <c r="AR429" s="257"/>
      <c r="AS429" s="257"/>
      <c r="AT429" s="257"/>
      <c r="AU429" s="257"/>
      <c r="AV429" s="257"/>
      <c r="AW429" s="257"/>
      <c r="AX429" s="257"/>
      <c r="AY429" s="257"/>
      <c r="AZ429" s="257"/>
      <c r="BA429" s="257"/>
      <c r="BB429" s="257"/>
      <c r="BC429" s="257"/>
      <c r="BD429" s="257"/>
      <c r="BE429" s="257"/>
      <c r="BF429" s="257"/>
      <c r="BG429" s="257"/>
      <c r="BH429" s="257"/>
      <c r="BI429" s="257"/>
      <c r="BJ429" s="257"/>
      <c r="BK429" s="257"/>
      <c r="BL429" s="257"/>
      <c r="BM429" s="257"/>
      <c r="BN429" s="257"/>
      <c r="BO429" s="257"/>
      <c r="BP429" s="257"/>
      <c r="BQ429" s="257"/>
      <c r="BR429" s="257"/>
      <c r="BS429" s="257"/>
      <c r="BT429" s="257"/>
      <c r="BU429" s="257"/>
      <c r="BV429" s="257"/>
      <c r="BW429" s="257"/>
      <c r="BX429" s="257"/>
      <c r="BY429" s="257"/>
      <c r="BZ429" s="257"/>
      <c r="CA429" s="257"/>
      <c r="CB429" s="257"/>
      <c r="CC429" s="257"/>
      <c r="CD429" s="257"/>
      <c r="CE429" s="257"/>
      <c r="CF429" s="257"/>
      <c r="CG429" s="257"/>
      <c r="CH429" s="257"/>
      <c r="CI429" s="257"/>
      <c r="CJ429" s="257"/>
    </row>
    <row r="430" spans="2:88">
      <c r="B430" s="187"/>
      <c r="C430" s="187"/>
      <c r="D430" s="187"/>
      <c r="E430" s="187"/>
      <c r="F430" s="187"/>
      <c r="G430" s="187"/>
      <c r="H430" s="187"/>
      <c r="I430" s="187"/>
      <c r="J430" s="187"/>
      <c r="K430" s="187"/>
      <c r="L430" s="187"/>
      <c r="M430" s="187"/>
      <c r="N430" s="187"/>
      <c r="O430" s="187"/>
      <c r="P430" s="187"/>
      <c r="Q430" s="187"/>
      <c r="R430" s="187"/>
      <c r="S430" s="187"/>
      <c r="T430" s="187"/>
      <c r="U430" s="187"/>
      <c r="V430" s="187"/>
      <c r="W430" s="18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7"/>
      <c r="AY430" s="257"/>
      <c r="AZ430" s="257"/>
      <c r="BA430" s="257"/>
      <c r="BB430" s="257"/>
      <c r="BC430" s="257"/>
      <c r="BD430" s="257"/>
      <c r="BE430" s="257"/>
      <c r="BF430" s="257"/>
      <c r="BG430" s="257"/>
      <c r="BH430" s="257"/>
      <c r="BI430" s="257"/>
      <c r="BJ430" s="257"/>
      <c r="BK430" s="257"/>
      <c r="BL430" s="257"/>
      <c r="BM430" s="257"/>
      <c r="BN430" s="257"/>
      <c r="BO430" s="257"/>
      <c r="BP430" s="257"/>
      <c r="BQ430" s="257"/>
      <c r="BR430" s="257"/>
      <c r="BS430" s="257"/>
      <c r="BT430" s="257"/>
      <c r="BU430" s="257"/>
      <c r="BV430" s="257"/>
      <c r="BW430" s="257"/>
      <c r="BX430" s="257"/>
      <c r="BY430" s="257"/>
      <c r="BZ430" s="257"/>
      <c r="CA430" s="257"/>
      <c r="CB430" s="257"/>
      <c r="CC430" s="257"/>
      <c r="CD430" s="257"/>
      <c r="CE430" s="257"/>
      <c r="CF430" s="257"/>
      <c r="CG430" s="257"/>
      <c r="CH430" s="257"/>
      <c r="CI430" s="257"/>
      <c r="CJ430" s="257"/>
    </row>
    <row r="431" spans="2:88">
      <c r="B431" s="187"/>
      <c r="C431" s="187"/>
      <c r="D431" s="187"/>
      <c r="E431" s="187"/>
      <c r="F431" s="187"/>
      <c r="G431" s="187"/>
      <c r="H431" s="187"/>
      <c r="I431" s="187"/>
      <c r="J431" s="187"/>
      <c r="K431" s="187"/>
      <c r="L431" s="187"/>
      <c r="M431" s="187"/>
      <c r="N431" s="187"/>
      <c r="O431" s="187"/>
      <c r="P431" s="187"/>
      <c r="Q431" s="187"/>
      <c r="R431" s="187"/>
      <c r="S431" s="187"/>
      <c r="T431" s="187"/>
      <c r="U431" s="187"/>
      <c r="V431" s="187"/>
      <c r="W431" s="187"/>
      <c r="Y431" s="257"/>
      <c r="Z431" s="257"/>
      <c r="AA431" s="257"/>
      <c r="AB431" s="257"/>
      <c r="AC431" s="257"/>
      <c r="AD431" s="257"/>
      <c r="AE431" s="257"/>
      <c r="AF431" s="257"/>
      <c r="AG431" s="257"/>
      <c r="AH431" s="257"/>
      <c r="AI431" s="257"/>
      <c r="AJ431" s="257"/>
      <c r="AK431" s="257"/>
      <c r="AL431" s="257"/>
      <c r="AM431" s="257"/>
      <c r="AN431" s="257"/>
      <c r="AO431" s="257"/>
      <c r="AP431" s="257"/>
      <c r="AQ431" s="257"/>
      <c r="AR431" s="257"/>
      <c r="AS431" s="257"/>
      <c r="AT431" s="257"/>
      <c r="AU431" s="257"/>
      <c r="AV431" s="257"/>
      <c r="AW431" s="257"/>
      <c r="AX431" s="257"/>
      <c r="AY431" s="257"/>
      <c r="AZ431" s="257"/>
      <c r="BA431" s="257"/>
      <c r="BB431" s="257"/>
      <c r="BC431" s="257"/>
      <c r="BD431" s="257"/>
      <c r="BE431" s="257"/>
      <c r="BF431" s="257"/>
      <c r="BG431" s="257"/>
      <c r="BH431" s="257"/>
      <c r="BI431" s="257"/>
      <c r="BJ431" s="257"/>
      <c r="BK431" s="257"/>
      <c r="BL431" s="257"/>
      <c r="BM431" s="257"/>
      <c r="BN431" s="257"/>
      <c r="BO431" s="257"/>
      <c r="BP431" s="257"/>
      <c r="BQ431" s="257"/>
      <c r="BR431" s="257"/>
      <c r="BS431" s="257"/>
      <c r="BT431" s="257"/>
      <c r="BU431" s="257"/>
      <c r="BV431" s="257"/>
      <c r="BW431" s="257"/>
      <c r="BX431" s="257"/>
      <c r="BY431" s="257"/>
      <c r="BZ431" s="257"/>
      <c r="CA431" s="257"/>
      <c r="CB431" s="257"/>
      <c r="CC431" s="257"/>
      <c r="CD431" s="257"/>
      <c r="CE431" s="257"/>
      <c r="CF431" s="257"/>
      <c r="CG431" s="257"/>
      <c r="CH431" s="257"/>
      <c r="CI431" s="257"/>
      <c r="CJ431" s="257"/>
    </row>
    <row r="432" spans="2:88">
      <c r="B432" s="187"/>
      <c r="C432" s="187"/>
      <c r="D432" s="187"/>
      <c r="E432" s="187"/>
      <c r="F432" s="187"/>
      <c r="G432" s="187"/>
      <c r="H432" s="187"/>
      <c r="I432" s="187"/>
      <c r="J432" s="187"/>
      <c r="K432" s="187"/>
      <c r="L432" s="187"/>
      <c r="M432" s="187"/>
      <c r="N432" s="187"/>
      <c r="O432" s="187"/>
      <c r="P432" s="187"/>
      <c r="Q432" s="187"/>
      <c r="R432" s="187"/>
      <c r="S432" s="187"/>
      <c r="T432" s="187"/>
      <c r="U432" s="187"/>
      <c r="V432" s="187"/>
      <c r="W432" s="187"/>
      <c r="Y432" s="257"/>
      <c r="Z432" s="257"/>
      <c r="AA432" s="257"/>
      <c r="AB432" s="257"/>
      <c r="AC432" s="257"/>
      <c r="AD432" s="257"/>
      <c r="AE432" s="257"/>
      <c r="AF432" s="257"/>
      <c r="AG432" s="257"/>
      <c r="AH432" s="257"/>
      <c r="AI432" s="257"/>
      <c r="AJ432" s="257"/>
      <c r="AK432" s="257"/>
      <c r="AL432" s="257"/>
      <c r="AM432" s="257"/>
      <c r="AN432" s="257"/>
      <c r="AO432" s="257"/>
      <c r="AP432" s="257"/>
      <c r="AQ432" s="257"/>
      <c r="AR432" s="257"/>
      <c r="AS432" s="257"/>
      <c r="AT432" s="257"/>
      <c r="AU432" s="257"/>
      <c r="AV432" s="257"/>
      <c r="AW432" s="257"/>
      <c r="AX432" s="257"/>
      <c r="AY432" s="257"/>
      <c r="AZ432" s="257"/>
      <c r="BA432" s="257"/>
      <c r="BB432" s="257"/>
      <c r="BC432" s="257"/>
      <c r="BD432" s="257"/>
      <c r="BE432" s="257"/>
      <c r="BF432" s="257"/>
      <c r="BG432" s="257"/>
      <c r="BH432" s="257"/>
      <c r="BI432" s="257"/>
      <c r="BJ432" s="257"/>
      <c r="BK432" s="257"/>
      <c r="BL432" s="257"/>
      <c r="BM432" s="257"/>
      <c r="BN432" s="257"/>
      <c r="BO432" s="257"/>
      <c r="BP432" s="257"/>
      <c r="BQ432" s="257"/>
      <c r="BR432" s="257"/>
      <c r="BS432" s="257"/>
      <c r="BT432" s="257"/>
      <c r="BU432" s="257"/>
      <c r="BV432" s="257"/>
      <c r="BW432" s="257"/>
      <c r="BX432" s="257"/>
      <c r="BY432" s="257"/>
      <c r="BZ432" s="257"/>
      <c r="CA432" s="257"/>
      <c r="CB432" s="257"/>
      <c r="CC432" s="257"/>
      <c r="CD432" s="257"/>
      <c r="CE432" s="257"/>
      <c r="CF432" s="257"/>
      <c r="CG432" s="257"/>
      <c r="CH432" s="257"/>
      <c r="CI432" s="257"/>
      <c r="CJ432" s="257"/>
    </row>
    <row r="433" spans="2:88">
      <c r="B433" s="187"/>
      <c r="C433" s="187"/>
      <c r="D433" s="187"/>
      <c r="E433" s="187"/>
      <c r="F433" s="187"/>
      <c r="G433" s="187"/>
      <c r="H433" s="187"/>
      <c r="I433" s="187"/>
      <c r="J433" s="187"/>
      <c r="K433" s="187"/>
      <c r="L433" s="187"/>
      <c r="M433" s="187"/>
      <c r="N433" s="187"/>
      <c r="O433" s="187"/>
      <c r="P433" s="187"/>
      <c r="Q433" s="187"/>
      <c r="R433" s="187"/>
      <c r="S433" s="187"/>
      <c r="T433" s="187"/>
      <c r="U433" s="187"/>
      <c r="V433" s="187"/>
      <c r="W433" s="187"/>
      <c r="Y433" s="257"/>
      <c r="Z433" s="257"/>
      <c r="AA433" s="257"/>
      <c r="AB433" s="257"/>
      <c r="AC433" s="257"/>
      <c r="AD433" s="257"/>
      <c r="AE433" s="257"/>
      <c r="AF433" s="257"/>
      <c r="AG433" s="257"/>
      <c r="AH433" s="257"/>
      <c r="AI433" s="257"/>
      <c r="AJ433" s="257"/>
      <c r="AK433" s="257"/>
      <c r="AL433" s="257"/>
      <c r="AM433" s="257"/>
      <c r="AN433" s="257"/>
      <c r="AO433" s="257"/>
      <c r="AP433" s="257"/>
      <c r="AQ433" s="257"/>
      <c r="AR433" s="257"/>
      <c r="AS433" s="257"/>
      <c r="AT433" s="257"/>
      <c r="AU433" s="257"/>
      <c r="AV433" s="257"/>
      <c r="AW433" s="257"/>
      <c r="AX433" s="257"/>
      <c r="AY433" s="257"/>
      <c r="AZ433" s="257"/>
      <c r="BA433" s="257"/>
      <c r="BB433" s="257"/>
      <c r="BC433" s="257"/>
      <c r="BD433" s="257"/>
      <c r="BE433" s="257"/>
      <c r="BF433" s="257"/>
      <c r="BG433" s="257"/>
      <c r="BH433" s="257"/>
      <c r="BI433" s="257"/>
      <c r="BJ433" s="257"/>
      <c r="BK433" s="257"/>
      <c r="BL433" s="257"/>
      <c r="BM433" s="257"/>
      <c r="BN433" s="257"/>
      <c r="BO433" s="257"/>
      <c r="BP433" s="257"/>
      <c r="BQ433" s="257"/>
      <c r="BR433" s="257"/>
      <c r="BS433" s="257"/>
      <c r="BT433" s="257"/>
      <c r="BU433" s="257"/>
      <c r="BV433" s="257"/>
      <c r="BW433" s="257"/>
      <c r="BX433" s="257"/>
      <c r="BY433" s="257"/>
      <c r="BZ433" s="257"/>
      <c r="CA433" s="257"/>
      <c r="CB433" s="257"/>
      <c r="CC433" s="257"/>
      <c r="CD433" s="257"/>
      <c r="CE433" s="257"/>
      <c r="CF433" s="257"/>
      <c r="CG433" s="257"/>
      <c r="CH433" s="257"/>
      <c r="CI433" s="257"/>
      <c r="CJ433" s="257"/>
    </row>
    <row r="434" spans="2:88">
      <c r="B434" s="187"/>
      <c r="C434" s="187"/>
      <c r="D434" s="187"/>
      <c r="E434" s="187"/>
      <c r="F434" s="187"/>
      <c r="G434" s="187"/>
      <c r="H434" s="187"/>
      <c r="I434" s="187"/>
      <c r="J434" s="187"/>
      <c r="K434" s="187"/>
      <c r="L434" s="187"/>
      <c r="M434" s="187"/>
      <c r="N434" s="187"/>
      <c r="O434" s="187"/>
      <c r="P434" s="187"/>
      <c r="Q434" s="187"/>
      <c r="R434" s="187"/>
      <c r="S434" s="187"/>
      <c r="T434" s="187"/>
      <c r="U434" s="187"/>
      <c r="V434" s="187"/>
      <c r="W434" s="187"/>
      <c r="Y434" s="257"/>
      <c r="Z434" s="257"/>
      <c r="AA434" s="257"/>
      <c r="AB434" s="257"/>
      <c r="AC434" s="257"/>
      <c r="AD434" s="257"/>
      <c r="AE434" s="257"/>
      <c r="AF434" s="257"/>
      <c r="AG434" s="257"/>
      <c r="AH434" s="257"/>
      <c r="AI434" s="257"/>
      <c r="AJ434" s="257"/>
      <c r="AK434" s="257"/>
      <c r="AL434" s="257"/>
      <c r="AM434" s="257"/>
      <c r="AN434" s="257"/>
      <c r="AO434" s="257"/>
      <c r="AP434" s="257"/>
      <c r="AQ434" s="257"/>
      <c r="AR434" s="257"/>
      <c r="AS434" s="257"/>
      <c r="AT434" s="257"/>
      <c r="AU434" s="257"/>
      <c r="AV434" s="257"/>
      <c r="AW434" s="257"/>
      <c r="AX434" s="257"/>
      <c r="AY434" s="257"/>
      <c r="AZ434" s="257"/>
      <c r="BA434" s="257"/>
      <c r="BB434" s="257"/>
      <c r="BC434" s="257"/>
      <c r="BD434" s="257"/>
      <c r="BE434" s="257"/>
      <c r="BF434" s="257"/>
      <c r="BG434" s="257"/>
      <c r="BH434" s="257"/>
      <c r="BI434" s="257"/>
      <c r="BJ434" s="257"/>
      <c r="BK434" s="257"/>
      <c r="BL434" s="257"/>
      <c r="BM434" s="257"/>
      <c r="BN434" s="257"/>
      <c r="BO434" s="257"/>
      <c r="BP434" s="257"/>
      <c r="BQ434" s="257"/>
      <c r="BR434" s="257"/>
      <c r="BS434" s="257"/>
      <c r="BT434" s="257"/>
      <c r="BU434" s="257"/>
      <c r="BV434" s="257"/>
      <c r="BW434" s="257"/>
      <c r="BX434" s="257"/>
      <c r="BY434" s="257"/>
      <c r="BZ434" s="257"/>
      <c r="CA434" s="257"/>
      <c r="CB434" s="257"/>
      <c r="CC434" s="257"/>
      <c r="CD434" s="257"/>
      <c r="CE434" s="257"/>
      <c r="CF434" s="257"/>
      <c r="CG434" s="257"/>
      <c r="CH434" s="257"/>
      <c r="CI434" s="257"/>
      <c r="CJ434" s="257"/>
    </row>
    <row r="435" spans="2:88">
      <c r="B435" s="187"/>
      <c r="C435" s="187"/>
      <c r="D435" s="187"/>
      <c r="E435" s="187"/>
      <c r="F435" s="187"/>
      <c r="G435" s="187"/>
      <c r="H435" s="187"/>
      <c r="I435" s="187"/>
      <c r="J435" s="187"/>
      <c r="K435" s="187"/>
      <c r="L435" s="187"/>
      <c r="M435" s="187"/>
      <c r="N435" s="187"/>
      <c r="O435" s="187"/>
      <c r="P435" s="187"/>
      <c r="Q435" s="187"/>
      <c r="R435" s="187"/>
      <c r="S435" s="187"/>
      <c r="T435" s="187"/>
      <c r="U435" s="187"/>
      <c r="V435" s="187"/>
      <c r="W435" s="187"/>
      <c r="Y435" s="257"/>
      <c r="Z435" s="257"/>
      <c r="AA435" s="257"/>
      <c r="AB435" s="257"/>
      <c r="AC435" s="257"/>
      <c r="AD435" s="257"/>
      <c r="AE435" s="257"/>
      <c r="AF435" s="257"/>
      <c r="AG435" s="257"/>
      <c r="AH435" s="257"/>
      <c r="AI435" s="257"/>
      <c r="AJ435" s="257"/>
      <c r="AK435" s="257"/>
      <c r="AL435" s="257"/>
      <c r="AM435" s="257"/>
      <c r="AN435" s="257"/>
      <c r="AO435" s="257"/>
      <c r="AP435" s="257"/>
      <c r="AQ435" s="257"/>
      <c r="AR435" s="257"/>
      <c r="AS435" s="257"/>
      <c r="AT435" s="257"/>
      <c r="AU435" s="257"/>
      <c r="AV435" s="257"/>
      <c r="AW435" s="257"/>
      <c r="AX435" s="257"/>
      <c r="AY435" s="257"/>
      <c r="AZ435" s="257"/>
      <c r="BA435" s="257"/>
      <c r="BB435" s="257"/>
      <c r="BC435" s="257"/>
      <c r="BD435" s="257"/>
      <c r="BE435" s="257"/>
      <c r="BF435" s="257"/>
      <c r="BG435" s="257"/>
      <c r="BH435" s="257"/>
      <c r="BI435" s="257"/>
      <c r="BJ435" s="257"/>
      <c r="BK435" s="257"/>
      <c r="BL435" s="257"/>
      <c r="BM435" s="257"/>
      <c r="BN435" s="257"/>
      <c r="BO435" s="257"/>
      <c r="BP435" s="257"/>
      <c r="BQ435" s="257"/>
      <c r="BR435" s="257"/>
      <c r="BS435" s="257"/>
      <c r="BT435" s="257"/>
      <c r="BU435" s="257"/>
      <c r="BV435" s="257"/>
      <c r="BW435" s="257"/>
      <c r="BX435" s="257"/>
      <c r="BY435" s="257"/>
      <c r="BZ435" s="257"/>
      <c r="CA435" s="257"/>
      <c r="CB435" s="257"/>
      <c r="CC435" s="257"/>
      <c r="CD435" s="257"/>
      <c r="CE435" s="257"/>
      <c r="CF435" s="257"/>
      <c r="CG435" s="257"/>
      <c r="CH435" s="257"/>
      <c r="CI435" s="257"/>
      <c r="CJ435" s="257"/>
    </row>
    <row r="436" spans="2:88">
      <c r="B436" s="187"/>
      <c r="C436" s="187"/>
      <c r="D436" s="187"/>
      <c r="E436" s="187"/>
      <c r="F436" s="187"/>
      <c r="G436" s="187"/>
      <c r="H436" s="187"/>
      <c r="I436" s="187"/>
      <c r="J436" s="187"/>
      <c r="K436" s="187"/>
      <c r="L436" s="187"/>
      <c r="M436" s="187"/>
      <c r="N436" s="187"/>
      <c r="O436" s="187"/>
      <c r="P436" s="187"/>
      <c r="Q436" s="187"/>
      <c r="R436" s="187"/>
      <c r="S436" s="187"/>
      <c r="T436" s="187"/>
      <c r="U436" s="187"/>
      <c r="V436" s="187"/>
      <c r="W436" s="187"/>
      <c r="Y436" s="257"/>
      <c r="Z436" s="257"/>
      <c r="AA436" s="257"/>
      <c r="AB436" s="257"/>
      <c r="AC436" s="257"/>
      <c r="AD436" s="257"/>
      <c r="AE436" s="257"/>
      <c r="AF436" s="257"/>
      <c r="AG436" s="257"/>
      <c r="AH436" s="257"/>
      <c r="AI436" s="257"/>
      <c r="AJ436" s="257"/>
      <c r="AK436" s="257"/>
      <c r="AL436" s="257"/>
      <c r="AM436" s="257"/>
      <c r="AN436" s="257"/>
      <c r="AO436" s="257"/>
      <c r="AP436" s="257"/>
      <c r="AQ436" s="257"/>
      <c r="AR436" s="257"/>
      <c r="AS436" s="257"/>
      <c r="AT436" s="257"/>
      <c r="AU436" s="257"/>
      <c r="AV436" s="257"/>
      <c r="AW436" s="257"/>
      <c r="AX436" s="257"/>
      <c r="AY436" s="257"/>
      <c r="AZ436" s="257"/>
      <c r="BA436" s="257"/>
      <c r="BB436" s="257"/>
      <c r="BC436" s="257"/>
      <c r="BD436" s="257"/>
      <c r="BE436" s="257"/>
      <c r="BF436" s="257"/>
      <c r="BG436" s="257"/>
      <c r="BH436" s="257"/>
      <c r="BI436" s="257"/>
      <c r="BJ436" s="257"/>
      <c r="BK436" s="257"/>
      <c r="BL436" s="257"/>
      <c r="BM436" s="257"/>
      <c r="BN436" s="257"/>
      <c r="BO436" s="257"/>
      <c r="BP436" s="257"/>
      <c r="BQ436" s="257"/>
      <c r="BR436" s="257"/>
      <c r="BS436" s="257"/>
      <c r="BT436" s="257"/>
      <c r="BU436" s="257"/>
      <c r="BV436" s="257"/>
      <c r="BW436" s="257"/>
      <c r="BX436" s="257"/>
      <c r="BY436" s="257"/>
      <c r="BZ436" s="257"/>
      <c r="CA436" s="257"/>
      <c r="CB436" s="257"/>
      <c r="CC436" s="257"/>
      <c r="CD436" s="257"/>
      <c r="CE436" s="257"/>
      <c r="CF436" s="257"/>
      <c r="CG436" s="257"/>
      <c r="CH436" s="257"/>
      <c r="CI436" s="257"/>
      <c r="CJ436" s="257"/>
    </row>
    <row r="437" spans="2:88">
      <c r="B437" s="187"/>
      <c r="C437" s="187"/>
      <c r="D437" s="187"/>
      <c r="E437" s="187"/>
      <c r="F437" s="187"/>
      <c r="G437" s="187"/>
      <c r="H437" s="187"/>
      <c r="I437" s="187"/>
      <c r="J437" s="187"/>
      <c r="K437" s="187"/>
      <c r="L437" s="187"/>
      <c r="M437" s="187"/>
      <c r="N437" s="187"/>
      <c r="O437" s="187"/>
      <c r="P437" s="187"/>
      <c r="Q437" s="187"/>
      <c r="R437" s="187"/>
      <c r="S437" s="187"/>
      <c r="T437" s="187"/>
      <c r="U437" s="187"/>
      <c r="V437" s="187"/>
      <c r="W437" s="187"/>
      <c r="Y437" s="257"/>
      <c r="Z437" s="257"/>
      <c r="AA437" s="257"/>
      <c r="AB437" s="257"/>
      <c r="AC437" s="257"/>
      <c r="AD437" s="257"/>
      <c r="AE437" s="257"/>
      <c r="AF437" s="257"/>
      <c r="AG437" s="257"/>
      <c r="AH437" s="257"/>
      <c r="AI437" s="257"/>
      <c r="AJ437" s="257"/>
      <c r="AK437" s="257"/>
      <c r="AL437" s="257"/>
      <c r="AM437" s="257"/>
      <c r="AN437" s="257"/>
      <c r="AO437" s="257"/>
      <c r="AP437" s="257"/>
      <c r="AQ437" s="257"/>
      <c r="AR437" s="257"/>
      <c r="AS437" s="257"/>
      <c r="AT437" s="257"/>
      <c r="AU437" s="257"/>
      <c r="AV437" s="257"/>
      <c r="AW437" s="257"/>
      <c r="AX437" s="257"/>
      <c r="AY437" s="257"/>
      <c r="AZ437" s="257"/>
      <c r="BA437" s="257"/>
      <c r="BB437" s="257"/>
      <c r="BC437" s="257"/>
      <c r="BD437" s="257"/>
      <c r="BE437" s="257"/>
      <c r="BF437" s="257"/>
      <c r="BG437" s="257"/>
      <c r="BH437" s="257"/>
      <c r="BI437" s="257"/>
      <c r="BJ437" s="257"/>
      <c r="BK437" s="257"/>
      <c r="BL437" s="257"/>
      <c r="BM437" s="257"/>
      <c r="BN437" s="257"/>
      <c r="BO437" s="257"/>
      <c r="BP437" s="257"/>
      <c r="BQ437" s="257"/>
      <c r="BR437" s="257"/>
      <c r="BS437" s="257"/>
      <c r="BT437" s="257"/>
      <c r="BU437" s="257"/>
      <c r="BV437" s="257"/>
      <c r="BW437" s="257"/>
      <c r="BX437" s="257"/>
      <c r="BY437" s="257"/>
      <c r="BZ437" s="257"/>
      <c r="CA437" s="257"/>
      <c r="CB437" s="257"/>
      <c r="CC437" s="257"/>
      <c r="CD437" s="257"/>
      <c r="CE437" s="257"/>
      <c r="CF437" s="257"/>
      <c r="CG437" s="257"/>
      <c r="CH437" s="257"/>
      <c r="CI437" s="257"/>
      <c r="CJ437" s="257"/>
    </row>
    <row r="438" spans="2:88">
      <c r="B438" s="187"/>
      <c r="C438" s="187"/>
      <c r="D438" s="187"/>
      <c r="E438" s="187"/>
      <c r="F438" s="187"/>
      <c r="G438" s="187"/>
      <c r="H438" s="187"/>
      <c r="I438" s="187"/>
      <c r="J438" s="187"/>
      <c r="K438" s="187"/>
      <c r="L438" s="187"/>
      <c r="M438" s="187"/>
      <c r="N438" s="187"/>
      <c r="O438" s="187"/>
      <c r="P438" s="187"/>
      <c r="Q438" s="187"/>
      <c r="R438" s="187"/>
      <c r="S438" s="187"/>
      <c r="T438" s="187"/>
      <c r="U438" s="187"/>
      <c r="V438" s="187"/>
      <c r="W438" s="187"/>
      <c r="Y438" s="257"/>
      <c r="Z438" s="257"/>
      <c r="AA438" s="257"/>
      <c r="AB438" s="257"/>
      <c r="AC438" s="257"/>
      <c r="AD438" s="257"/>
      <c r="AE438" s="257"/>
      <c r="AF438" s="257"/>
      <c r="AG438" s="257"/>
      <c r="AH438" s="257"/>
      <c r="AI438" s="257"/>
      <c r="AJ438" s="257"/>
      <c r="AK438" s="257"/>
      <c r="AL438" s="257"/>
      <c r="AM438" s="257"/>
      <c r="AN438" s="257"/>
      <c r="AO438" s="257"/>
      <c r="AP438" s="257"/>
      <c r="AQ438" s="257"/>
      <c r="AR438" s="257"/>
      <c r="AS438" s="257"/>
      <c r="AT438" s="257"/>
      <c r="AU438" s="257"/>
      <c r="AV438" s="257"/>
      <c r="AW438" s="257"/>
      <c r="AX438" s="257"/>
      <c r="AY438" s="257"/>
      <c r="AZ438" s="257"/>
      <c r="BA438" s="257"/>
      <c r="BB438" s="257"/>
      <c r="BC438" s="257"/>
      <c r="BD438" s="257"/>
      <c r="BE438" s="257"/>
      <c r="BF438" s="257"/>
      <c r="BG438" s="257"/>
      <c r="BH438" s="257"/>
      <c r="BI438" s="257"/>
      <c r="BJ438" s="257"/>
      <c r="BK438" s="257"/>
      <c r="BL438" s="257"/>
      <c r="BM438" s="257"/>
      <c r="BN438" s="257"/>
      <c r="BO438" s="257"/>
      <c r="BP438" s="257"/>
      <c r="BQ438" s="257"/>
      <c r="BR438" s="257"/>
      <c r="BS438" s="257"/>
      <c r="BT438" s="257"/>
      <c r="BU438" s="257"/>
      <c r="BV438" s="257"/>
      <c r="BW438" s="257"/>
      <c r="BX438" s="257"/>
      <c r="BY438" s="257"/>
      <c r="BZ438" s="257"/>
      <c r="CA438" s="257"/>
      <c r="CB438" s="257"/>
      <c r="CC438" s="257"/>
      <c r="CD438" s="257"/>
      <c r="CE438" s="257"/>
      <c r="CF438" s="257"/>
      <c r="CG438" s="257"/>
      <c r="CH438" s="257"/>
      <c r="CI438" s="257"/>
      <c r="CJ438" s="257"/>
    </row>
    <row r="439" spans="2:88">
      <c r="B439" s="187"/>
      <c r="C439" s="187"/>
      <c r="D439" s="187"/>
      <c r="E439" s="187"/>
      <c r="F439" s="187"/>
      <c r="G439" s="187"/>
      <c r="H439" s="187"/>
      <c r="I439" s="187"/>
      <c r="J439" s="187"/>
      <c r="K439" s="187"/>
      <c r="L439" s="187"/>
      <c r="M439" s="187"/>
      <c r="N439" s="187"/>
      <c r="O439" s="187"/>
      <c r="P439" s="187"/>
      <c r="Q439" s="187"/>
      <c r="R439" s="187"/>
      <c r="S439" s="187"/>
      <c r="T439" s="187"/>
      <c r="U439" s="187"/>
      <c r="V439" s="187"/>
      <c r="W439" s="187"/>
      <c r="Y439" s="257"/>
      <c r="Z439" s="257"/>
      <c r="AA439" s="257"/>
      <c r="AB439" s="257"/>
      <c r="AC439" s="257"/>
      <c r="AD439" s="257"/>
      <c r="AE439" s="257"/>
      <c r="AF439" s="257"/>
      <c r="AG439" s="257"/>
      <c r="AH439" s="257"/>
      <c r="AI439" s="257"/>
      <c r="AJ439" s="257"/>
      <c r="AK439" s="257"/>
      <c r="AL439" s="257"/>
      <c r="AM439" s="257"/>
      <c r="AN439" s="257"/>
      <c r="AO439" s="257"/>
      <c r="AP439" s="257"/>
      <c r="AQ439" s="257"/>
      <c r="AR439" s="257"/>
      <c r="AS439" s="257"/>
      <c r="AT439" s="257"/>
      <c r="AU439" s="257"/>
      <c r="AV439" s="257"/>
      <c r="AW439" s="257"/>
      <c r="AX439" s="257"/>
      <c r="AY439" s="257"/>
      <c r="AZ439" s="257"/>
      <c r="BA439" s="257"/>
      <c r="BB439" s="257"/>
      <c r="BC439" s="257"/>
      <c r="BD439" s="257"/>
      <c r="BE439" s="257"/>
      <c r="BF439" s="257"/>
      <c r="BG439" s="257"/>
      <c r="BH439" s="257"/>
      <c r="BI439" s="257"/>
      <c r="BJ439" s="257"/>
      <c r="BK439" s="257"/>
      <c r="BL439" s="257"/>
      <c r="BM439" s="257"/>
      <c r="BN439" s="257"/>
      <c r="BO439" s="257"/>
      <c r="BP439" s="257"/>
      <c r="BQ439" s="257"/>
      <c r="BR439" s="257"/>
      <c r="BS439" s="257"/>
      <c r="BT439" s="257"/>
      <c r="BU439" s="257"/>
      <c r="BV439" s="257"/>
      <c r="BW439" s="257"/>
      <c r="BX439" s="257"/>
      <c r="BY439" s="257"/>
      <c r="BZ439" s="257"/>
      <c r="CA439" s="257"/>
      <c r="CB439" s="257"/>
      <c r="CC439" s="257"/>
      <c r="CD439" s="257"/>
      <c r="CE439" s="257"/>
      <c r="CF439" s="257"/>
      <c r="CG439" s="257"/>
      <c r="CH439" s="257"/>
      <c r="CI439" s="257"/>
      <c r="CJ439" s="257"/>
    </row>
    <row r="440" spans="2:88">
      <c r="B440" s="187"/>
      <c r="C440" s="187"/>
      <c r="D440" s="187"/>
      <c r="E440" s="187"/>
      <c r="F440" s="187"/>
      <c r="G440" s="187"/>
      <c r="H440" s="187"/>
      <c r="I440" s="187"/>
      <c r="J440" s="187"/>
      <c r="K440" s="187"/>
      <c r="L440" s="187"/>
      <c r="M440" s="187"/>
      <c r="N440" s="187"/>
      <c r="O440" s="187"/>
      <c r="P440" s="187"/>
      <c r="Q440" s="187"/>
      <c r="R440" s="187"/>
      <c r="S440" s="187"/>
      <c r="T440" s="187"/>
      <c r="U440" s="187"/>
      <c r="V440" s="187"/>
      <c r="W440" s="187"/>
      <c r="Y440" s="257"/>
      <c r="Z440" s="257"/>
      <c r="AA440" s="257"/>
      <c r="AB440" s="257"/>
      <c r="AC440" s="257"/>
      <c r="AD440" s="257"/>
      <c r="AE440" s="257"/>
      <c r="AF440" s="257"/>
      <c r="AG440" s="257"/>
      <c r="AH440" s="257"/>
      <c r="AI440" s="257"/>
      <c r="AJ440" s="257"/>
      <c r="AK440" s="257"/>
      <c r="AL440" s="257"/>
      <c r="AM440" s="257"/>
      <c r="AN440" s="257"/>
      <c r="AO440" s="257"/>
      <c r="AP440" s="257"/>
      <c r="AQ440" s="257"/>
      <c r="AR440" s="257"/>
      <c r="AS440" s="257"/>
      <c r="AT440" s="257"/>
      <c r="AU440" s="257"/>
      <c r="AV440" s="257"/>
      <c r="AW440" s="257"/>
      <c r="AX440" s="257"/>
      <c r="AY440" s="257"/>
      <c r="AZ440" s="257"/>
      <c r="BA440" s="257"/>
      <c r="BB440" s="257"/>
      <c r="BC440" s="257"/>
      <c r="BD440" s="257"/>
      <c r="BE440" s="257"/>
      <c r="BF440" s="257"/>
      <c r="BG440" s="257"/>
      <c r="BH440" s="257"/>
      <c r="BI440" s="257"/>
      <c r="BJ440" s="257"/>
      <c r="BK440" s="257"/>
      <c r="BL440" s="257"/>
      <c r="BM440" s="257"/>
      <c r="BN440" s="257"/>
      <c r="BO440" s="257"/>
      <c r="BP440" s="257"/>
      <c r="BQ440" s="257"/>
      <c r="BR440" s="257"/>
      <c r="BS440" s="257"/>
      <c r="BT440" s="257"/>
      <c r="BU440" s="257"/>
      <c r="BV440" s="257"/>
      <c r="BW440" s="257"/>
      <c r="BX440" s="257"/>
      <c r="BY440" s="257"/>
      <c r="BZ440" s="257"/>
      <c r="CA440" s="257"/>
      <c r="CB440" s="257"/>
      <c r="CC440" s="257"/>
      <c r="CD440" s="257"/>
      <c r="CE440" s="257"/>
      <c r="CF440" s="257"/>
      <c r="CG440" s="257"/>
      <c r="CH440" s="257"/>
      <c r="CI440" s="257"/>
      <c r="CJ440" s="257"/>
    </row>
    <row r="441" spans="2:88">
      <c r="B441" s="187"/>
      <c r="C441" s="187"/>
      <c r="D441" s="187"/>
      <c r="E441" s="187"/>
      <c r="F441" s="187"/>
      <c r="G441" s="187"/>
      <c r="H441" s="187"/>
      <c r="I441" s="187"/>
      <c r="J441" s="187"/>
      <c r="K441" s="187"/>
      <c r="L441" s="187"/>
      <c r="M441" s="187"/>
      <c r="N441" s="187"/>
      <c r="O441" s="187"/>
      <c r="P441" s="187"/>
      <c r="Q441" s="187"/>
      <c r="R441" s="187"/>
      <c r="S441" s="187"/>
      <c r="T441" s="187"/>
      <c r="U441" s="187"/>
      <c r="V441" s="187"/>
      <c r="W441" s="187"/>
      <c r="Y441" s="257"/>
      <c r="Z441" s="257"/>
      <c r="AA441" s="257"/>
      <c r="AB441" s="257"/>
      <c r="AC441" s="257"/>
      <c r="AD441" s="257"/>
      <c r="AE441" s="257"/>
      <c r="AF441" s="257"/>
      <c r="AG441" s="257"/>
      <c r="AH441" s="257"/>
      <c r="AI441" s="257"/>
      <c r="AJ441" s="257"/>
      <c r="AK441" s="257"/>
      <c r="AL441" s="257"/>
      <c r="AM441" s="257"/>
      <c r="AN441" s="257"/>
      <c r="AO441" s="257"/>
      <c r="AP441" s="257"/>
      <c r="AQ441" s="257"/>
      <c r="AR441" s="257"/>
      <c r="AS441" s="257"/>
      <c r="AT441" s="257"/>
      <c r="AU441" s="257"/>
      <c r="AV441" s="257"/>
      <c r="AW441" s="257"/>
      <c r="AX441" s="257"/>
      <c r="AY441" s="257"/>
      <c r="AZ441" s="257"/>
      <c r="BA441" s="257"/>
      <c r="BB441" s="257"/>
      <c r="BC441" s="257"/>
      <c r="BD441" s="257"/>
      <c r="BE441" s="257"/>
      <c r="BF441" s="257"/>
      <c r="BG441" s="257"/>
      <c r="BH441" s="257"/>
      <c r="BI441" s="257"/>
      <c r="BJ441" s="257"/>
      <c r="BK441" s="257"/>
      <c r="BL441" s="257"/>
      <c r="BM441" s="257"/>
      <c r="BN441" s="257"/>
      <c r="BO441" s="257"/>
      <c r="BP441" s="257"/>
      <c r="BQ441" s="257"/>
      <c r="BR441" s="257"/>
      <c r="BS441" s="257"/>
      <c r="BT441" s="257"/>
      <c r="BU441" s="257"/>
      <c r="BV441" s="257"/>
      <c r="BW441" s="257"/>
      <c r="BX441" s="257"/>
      <c r="BY441" s="257"/>
      <c r="BZ441" s="257"/>
      <c r="CA441" s="257"/>
      <c r="CB441" s="257"/>
      <c r="CC441" s="257"/>
      <c r="CD441" s="257"/>
      <c r="CE441" s="257"/>
      <c r="CF441" s="257"/>
      <c r="CG441" s="257"/>
      <c r="CH441" s="257"/>
      <c r="CI441" s="257"/>
      <c r="CJ441" s="257"/>
    </row>
    <row r="442" spans="2:88">
      <c r="B442" s="187"/>
      <c r="C442" s="187"/>
      <c r="D442" s="187"/>
      <c r="E442" s="187"/>
      <c r="F442" s="187"/>
      <c r="G442" s="187"/>
      <c r="H442" s="187"/>
      <c r="I442" s="187"/>
      <c r="J442" s="187"/>
      <c r="K442" s="187"/>
      <c r="L442" s="187"/>
      <c r="M442" s="187"/>
      <c r="N442" s="187"/>
      <c r="O442" s="187"/>
      <c r="P442" s="187"/>
      <c r="Q442" s="187"/>
      <c r="R442" s="187"/>
      <c r="S442" s="187"/>
      <c r="T442" s="187"/>
      <c r="U442" s="187"/>
      <c r="V442" s="187"/>
      <c r="W442" s="187"/>
      <c r="Y442" s="257"/>
      <c r="Z442" s="257"/>
      <c r="AA442" s="257"/>
      <c r="AB442" s="257"/>
      <c r="AC442" s="257"/>
      <c r="AD442" s="257"/>
      <c r="AE442" s="257"/>
      <c r="AF442" s="257"/>
      <c r="AG442" s="257"/>
      <c r="AH442" s="257"/>
      <c r="AI442" s="257"/>
      <c r="AJ442" s="257"/>
      <c r="AK442" s="257"/>
      <c r="AL442" s="257"/>
      <c r="AM442" s="257"/>
      <c r="AN442" s="257"/>
      <c r="AO442" s="257"/>
      <c r="AP442" s="257"/>
      <c r="AQ442" s="257"/>
      <c r="AR442" s="257"/>
      <c r="AS442" s="257"/>
      <c r="AT442" s="257"/>
      <c r="AU442" s="257"/>
      <c r="AV442" s="257"/>
      <c r="AW442" s="257"/>
      <c r="AX442" s="257"/>
      <c r="AY442" s="257"/>
      <c r="AZ442" s="257"/>
      <c r="BA442" s="257"/>
      <c r="BB442" s="257"/>
      <c r="BC442" s="257"/>
      <c r="BD442" s="257"/>
      <c r="BE442" s="257"/>
      <c r="BF442" s="257"/>
      <c r="BG442" s="257"/>
      <c r="BH442" s="257"/>
      <c r="BI442" s="257"/>
      <c r="BJ442" s="257"/>
      <c r="BK442" s="257"/>
      <c r="BL442" s="257"/>
      <c r="BM442" s="257"/>
      <c r="BN442" s="257"/>
      <c r="BO442" s="257"/>
      <c r="BP442" s="257"/>
      <c r="BQ442" s="257"/>
      <c r="BR442" s="257"/>
      <c r="BS442" s="257"/>
      <c r="BT442" s="257"/>
      <c r="BU442" s="257"/>
      <c r="BV442" s="257"/>
      <c r="BW442" s="257"/>
      <c r="BX442" s="257"/>
      <c r="BY442" s="257"/>
      <c r="BZ442" s="257"/>
      <c r="CA442" s="257"/>
      <c r="CB442" s="257"/>
      <c r="CC442" s="257"/>
      <c r="CD442" s="257"/>
      <c r="CE442" s="257"/>
      <c r="CF442" s="257"/>
      <c r="CG442" s="257"/>
      <c r="CH442" s="257"/>
      <c r="CI442" s="257"/>
      <c r="CJ442" s="257"/>
    </row>
    <row r="443" spans="2:88">
      <c r="B443" s="187"/>
      <c r="C443" s="187"/>
      <c r="D443" s="187"/>
      <c r="E443" s="187"/>
      <c r="F443" s="187"/>
      <c r="G443" s="187"/>
      <c r="H443" s="187"/>
      <c r="I443" s="187"/>
      <c r="J443" s="187"/>
      <c r="K443" s="187"/>
      <c r="L443" s="187"/>
      <c r="M443" s="187"/>
      <c r="N443" s="187"/>
      <c r="O443" s="187"/>
      <c r="P443" s="187"/>
      <c r="Q443" s="187"/>
      <c r="R443" s="187"/>
      <c r="S443" s="187"/>
      <c r="T443" s="187"/>
      <c r="U443" s="187"/>
      <c r="V443" s="187"/>
      <c r="W443" s="187"/>
      <c r="Y443" s="257"/>
      <c r="Z443" s="257"/>
      <c r="AA443" s="257"/>
      <c r="AB443" s="257"/>
      <c r="AC443" s="257"/>
      <c r="AD443" s="257"/>
      <c r="AE443" s="257"/>
      <c r="AF443" s="257"/>
      <c r="AG443" s="257"/>
      <c r="AH443" s="257"/>
      <c r="AI443" s="257"/>
      <c r="AJ443" s="257"/>
      <c r="AK443" s="257"/>
      <c r="AL443" s="257"/>
      <c r="AM443" s="257"/>
      <c r="AN443" s="257"/>
      <c r="AO443" s="257"/>
      <c r="AP443" s="257"/>
      <c r="AQ443" s="257"/>
      <c r="AR443" s="257"/>
      <c r="AS443" s="257"/>
      <c r="AT443" s="257"/>
      <c r="AU443" s="257"/>
      <c r="AV443" s="257"/>
      <c r="AW443" s="257"/>
      <c r="AX443" s="257"/>
      <c r="AY443" s="257"/>
      <c r="AZ443" s="257"/>
      <c r="BA443" s="257"/>
      <c r="BB443" s="257"/>
      <c r="BC443" s="257"/>
      <c r="BD443" s="257"/>
      <c r="BE443" s="257"/>
      <c r="BF443" s="257"/>
      <c r="BG443" s="257"/>
      <c r="BH443" s="257"/>
      <c r="BI443" s="257"/>
      <c r="BJ443" s="257"/>
      <c r="BK443" s="257"/>
      <c r="BL443" s="257"/>
      <c r="BM443" s="257"/>
      <c r="BN443" s="257"/>
      <c r="BO443" s="257"/>
      <c r="BP443" s="257"/>
      <c r="BQ443" s="257"/>
      <c r="BR443" s="257"/>
      <c r="BS443" s="257"/>
      <c r="BT443" s="257"/>
      <c r="BU443" s="257"/>
      <c r="BV443" s="257"/>
      <c r="BW443" s="257"/>
      <c r="BX443" s="257"/>
      <c r="BY443" s="257"/>
      <c r="BZ443" s="257"/>
      <c r="CA443" s="257"/>
      <c r="CB443" s="257"/>
      <c r="CC443" s="257"/>
      <c r="CD443" s="257"/>
      <c r="CE443" s="257"/>
      <c r="CF443" s="257"/>
      <c r="CG443" s="257"/>
      <c r="CH443" s="257"/>
      <c r="CI443" s="257"/>
      <c r="CJ443" s="257"/>
    </row>
    <row r="444" spans="2:88">
      <c r="B444" s="187"/>
      <c r="C444" s="187"/>
      <c r="D444" s="187"/>
      <c r="E444" s="187"/>
      <c r="F444" s="187"/>
      <c r="G444" s="187"/>
      <c r="H444" s="187"/>
      <c r="I444" s="187"/>
      <c r="J444" s="187"/>
      <c r="K444" s="187"/>
      <c r="L444" s="187"/>
      <c r="M444" s="187"/>
      <c r="N444" s="187"/>
      <c r="O444" s="187"/>
      <c r="P444" s="187"/>
      <c r="Q444" s="187"/>
      <c r="R444" s="187"/>
      <c r="S444" s="187"/>
      <c r="T444" s="187"/>
      <c r="U444" s="187"/>
      <c r="V444" s="187"/>
      <c r="W444" s="187"/>
      <c r="Y444" s="257"/>
      <c r="Z444" s="257"/>
      <c r="AA444" s="257"/>
      <c r="AB444" s="257"/>
      <c r="AC444" s="257"/>
      <c r="AD444" s="257"/>
      <c r="AE444" s="257"/>
      <c r="AF444" s="257"/>
      <c r="AG444" s="257"/>
      <c r="AH444" s="257"/>
      <c r="AI444" s="257"/>
      <c r="AJ444" s="257"/>
      <c r="AK444" s="257"/>
      <c r="AL444" s="257"/>
      <c r="AM444" s="257"/>
      <c r="AN444" s="257"/>
      <c r="AO444" s="257"/>
      <c r="AP444" s="257"/>
      <c r="AQ444" s="257"/>
      <c r="AR444" s="257"/>
      <c r="AS444" s="257"/>
      <c r="AT444" s="257"/>
      <c r="AU444" s="257"/>
      <c r="AV444" s="257"/>
      <c r="AW444" s="257"/>
      <c r="AX444" s="257"/>
      <c r="AY444" s="257"/>
      <c r="AZ444" s="257"/>
      <c r="BA444" s="257"/>
      <c r="BB444" s="257"/>
      <c r="BC444" s="257"/>
      <c r="BD444" s="257"/>
      <c r="BE444" s="257"/>
      <c r="BF444" s="257"/>
      <c r="BG444" s="257"/>
      <c r="BH444" s="257"/>
      <c r="BI444" s="257"/>
      <c r="BJ444" s="257"/>
      <c r="BK444" s="257"/>
      <c r="BL444" s="257"/>
      <c r="BM444" s="257"/>
      <c r="BN444" s="257"/>
      <c r="BO444" s="257"/>
      <c r="BP444" s="257"/>
      <c r="BQ444" s="257"/>
      <c r="BR444" s="257"/>
      <c r="BS444" s="257"/>
      <c r="BT444" s="257"/>
      <c r="BU444" s="257"/>
      <c r="BV444" s="257"/>
      <c r="BW444" s="257"/>
      <c r="BX444" s="257"/>
      <c r="BY444" s="257"/>
      <c r="BZ444" s="257"/>
      <c r="CA444" s="257"/>
      <c r="CB444" s="257"/>
      <c r="CC444" s="257"/>
      <c r="CD444" s="257"/>
      <c r="CE444" s="257"/>
      <c r="CF444" s="257"/>
      <c r="CG444" s="257"/>
      <c r="CH444" s="257"/>
      <c r="CI444" s="257"/>
      <c r="CJ444" s="257"/>
    </row>
    <row r="445" spans="2:88">
      <c r="B445" s="187"/>
      <c r="C445" s="187"/>
      <c r="D445" s="187"/>
      <c r="E445" s="187"/>
      <c r="F445" s="187"/>
      <c r="G445" s="187"/>
      <c r="H445" s="187"/>
      <c r="I445" s="187"/>
      <c r="J445" s="187"/>
      <c r="K445" s="187"/>
      <c r="L445" s="187"/>
      <c r="M445" s="187"/>
      <c r="N445" s="187"/>
      <c r="O445" s="187"/>
      <c r="P445" s="187"/>
      <c r="Q445" s="187"/>
      <c r="R445" s="187"/>
      <c r="S445" s="187"/>
      <c r="T445" s="187"/>
      <c r="U445" s="187"/>
      <c r="V445" s="187"/>
      <c r="W445" s="187"/>
      <c r="Y445" s="257"/>
      <c r="Z445" s="257"/>
      <c r="AA445" s="257"/>
      <c r="AB445" s="257"/>
      <c r="AC445" s="257"/>
      <c r="AD445" s="257"/>
      <c r="AE445" s="257"/>
      <c r="AF445" s="257"/>
      <c r="AG445" s="257"/>
      <c r="AH445" s="257"/>
      <c r="AI445" s="257"/>
      <c r="AJ445" s="257"/>
      <c r="AK445" s="257"/>
      <c r="AL445" s="257"/>
      <c r="AM445" s="257"/>
      <c r="AN445" s="257"/>
      <c r="AO445" s="257"/>
      <c r="AP445" s="257"/>
      <c r="AQ445" s="257"/>
      <c r="AR445" s="257"/>
      <c r="AS445" s="257"/>
      <c r="AT445" s="257"/>
      <c r="AU445" s="257"/>
      <c r="AV445" s="257"/>
      <c r="AW445" s="257"/>
      <c r="AX445" s="257"/>
      <c r="AY445" s="257"/>
      <c r="AZ445" s="257"/>
      <c r="BA445" s="257"/>
      <c r="BB445" s="257"/>
      <c r="BC445" s="257"/>
      <c r="BD445" s="257"/>
      <c r="BE445" s="257"/>
      <c r="BF445" s="257"/>
      <c r="BG445" s="257"/>
      <c r="BH445" s="257"/>
      <c r="BI445" s="257"/>
      <c r="BJ445" s="257"/>
      <c r="BK445" s="257"/>
      <c r="BL445" s="257"/>
      <c r="BM445" s="257"/>
      <c r="BN445" s="257"/>
      <c r="BO445" s="257"/>
      <c r="BP445" s="257"/>
      <c r="BQ445" s="257"/>
      <c r="BR445" s="257"/>
      <c r="BS445" s="257"/>
      <c r="BT445" s="257"/>
      <c r="BU445" s="257"/>
      <c r="BV445" s="257"/>
      <c r="BW445" s="257"/>
      <c r="BX445" s="257"/>
      <c r="BY445" s="257"/>
      <c r="BZ445" s="257"/>
      <c r="CA445" s="257"/>
      <c r="CB445" s="257"/>
      <c r="CC445" s="257"/>
      <c r="CD445" s="257"/>
      <c r="CE445" s="257"/>
      <c r="CF445" s="257"/>
      <c r="CG445" s="257"/>
      <c r="CH445" s="257"/>
      <c r="CI445" s="257"/>
      <c r="CJ445" s="257"/>
    </row>
    <row r="446" spans="2:88">
      <c r="B446" s="187"/>
      <c r="C446" s="187"/>
      <c r="D446" s="187"/>
      <c r="E446" s="187"/>
      <c r="F446" s="187"/>
      <c r="G446" s="187"/>
      <c r="H446" s="187"/>
      <c r="I446" s="187"/>
      <c r="J446" s="187"/>
      <c r="K446" s="187"/>
      <c r="L446" s="187"/>
      <c r="M446" s="187"/>
      <c r="N446" s="187"/>
      <c r="O446" s="187"/>
      <c r="P446" s="187"/>
      <c r="Q446" s="187"/>
      <c r="R446" s="187"/>
      <c r="S446" s="187"/>
      <c r="T446" s="187"/>
      <c r="U446" s="187"/>
      <c r="V446" s="187"/>
      <c r="W446" s="187"/>
      <c r="Y446" s="257"/>
      <c r="Z446" s="257"/>
      <c r="AA446" s="257"/>
      <c r="AB446" s="257"/>
      <c r="AC446" s="257"/>
      <c r="AD446" s="257"/>
      <c r="AE446" s="257"/>
      <c r="AF446" s="257"/>
      <c r="AG446" s="257"/>
      <c r="AH446" s="257"/>
      <c r="AI446" s="257"/>
      <c r="AJ446" s="257"/>
      <c r="AK446" s="257"/>
      <c r="AL446" s="257"/>
      <c r="AM446" s="257"/>
      <c r="AN446" s="257"/>
      <c r="AO446" s="257"/>
      <c r="AP446" s="257"/>
      <c r="AQ446" s="257"/>
      <c r="AR446" s="257"/>
      <c r="AS446" s="257"/>
      <c r="AT446" s="257"/>
      <c r="AU446" s="257"/>
      <c r="AV446" s="257"/>
      <c r="AW446" s="257"/>
      <c r="AX446" s="257"/>
      <c r="AY446" s="257"/>
      <c r="AZ446" s="257"/>
      <c r="BA446" s="257"/>
      <c r="BB446" s="257"/>
      <c r="BC446" s="257"/>
      <c r="BD446" s="257"/>
      <c r="BE446" s="257"/>
      <c r="BF446" s="257"/>
      <c r="BG446" s="257"/>
      <c r="BH446" s="257"/>
      <c r="BI446" s="257"/>
      <c r="BJ446" s="257"/>
      <c r="BK446" s="257"/>
      <c r="BL446" s="257"/>
      <c r="BM446" s="257"/>
      <c r="BN446" s="257"/>
      <c r="BO446" s="257"/>
      <c r="BP446" s="257"/>
      <c r="BQ446" s="257"/>
      <c r="BR446" s="257"/>
      <c r="BS446" s="257"/>
      <c r="BT446" s="257"/>
      <c r="BU446" s="257"/>
      <c r="BV446" s="257"/>
      <c r="BW446" s="257"/>
      <c r="BX446" s="257"/>
      <c r="BY446" s="257"/>
      <c r="BZ446" s="257"/>
      <c r="CA446" s="257"/>
      <c r="CB446" s="257"/>
      <c r="CC446" s="257"/>
      <c r="CD446" s="257"/>
      <c r="CE446" s="257"/>
      <c r="CF446" s="257"/>
      <c r="CG446" s="257"/>
      <c r="CH446" s="257"/>
      <c r="CI446" s="257"/>
      <c r="CJ446" s="257"/>
    </row>
    <row r="447" spans="2:88">
      <c r="B447" s="187"/>
      <c r="C447" s="187"/>
      <c r="D447" s="187"/>
      <c r="E447" s="187"/>
      <c r="F447" s="187"/>
      <c r="G447" s="187"/>
      <c r="H447" s="187"/>
      <c r="I447" s="187"/>
      <c r="J447" s="187"/>
      <c r="K447" s="187"/>
      <c r="L447" s="187"/>
      <c r="M447" s="187"/>
      <c r="N447" s="187"/>
      <c r="O447" s="187"/>
      <c r="P447" s="187"/>
      <c r="Q447" s="187"/>
      <c r="R447" s="187"/>
      <c r="S447" s="187"/>
      <c r="T447" s="187"/>
      <c r="U447" s="187"/>
      <c r="V447" s="187"/>
      <c r="W447" s="187"/>
      <c r="Y447" s="257"/>
      <c r="Z447" s="257"/>
      <c r="AA447" s="257"/>
      <c r="AB447" s="257"/>
      <c r="AC447" s="257"/>
      <c r="AD447" s="257"/>
      <c r="AE447" s="257"/>
      <c r="AF447" s="257"/>
      <c r="AG447" s="257"/>
      <c r="AH447" s="257"/>
      <c r="AI447" s="257"/>
      <c r="AJ447" s="257"/>
      <c r="AK447" s="257"/>
      <c r="AL447" s="257"/>
      <c r="AM447" s="257"/>
      <c r="AN447" s="257"/>
      <c r="AO447" s="257"/>
      <c r="AP447" s="257"/>
      <c r="AQ447" s="257"/>
      <c r="AR447" s="257"/>
      <c r="AS447" s="257"/>
      <c r="AT447" s="257"/>
      <c r="AU447" s="257"/>
      <c r="AV447" s="257"/>
      <c r="AW447" s="257"/>
      <c r="AX447" s="257"/>
      <c r="AY447" s="257"/>
      <c r="AZ447" s="257"/>
      <c r="BA447" s="257"/>
      <c r="BB447" s="257"/>
      <c r="BC447" s="257"/>
      <c r="BD447" s="257"/>
      <c r="BE447" s="257"/>
      <c r="BF447" s="257"/>
      <c r="BG447" s="257"/>
      <c r="BH447" s="257"/>
      <c r="BI447" s="257"/>
      <c r="BJ447" s="257"/>
      <c r="BK447" s="257"/>
      <c r="BL447" s="257"/>
      <c r="BM447" s="257"/>
      <c r="BN447" s="257"/>
      <c r="BO447" s="257"/>
      <c r="BP447" s="257"/>
      <c r="BQ447" s="257"/>
      <c r="BR447" s="257"/>
      <c r="BS447" s="257"/>
      <c r="BT447" s="257"/>
      <c r="BU447" s="257"/>
      <c r="BV447" s="257"/>
      <c r="BW447" s="257"/>
      <c r="BX447" s="257"/>
      <c r="BY447" s="257"/>
      <c r="BZ447" s="257"/>
      <c r="CA447" s="257"/>
      <c r="CB447" s="257"/>
      <c r="CC447" s="257"/>
      <c r="CD447" s="257"/>
      <c r="CE447" s="257"/>
      <c r="CF447" s="257"/>
      <c r="CG447" s="257"/>
      <c r="CH447" s="257"/>
      <c r="CI447" s="257"/>
      <c r="CJ447" s="257"/>
    </row>
    <row r="448" spans="2:88">
      <c r="B448" s="187"/>
      <c r="C448" s="187"/>
      <c r="D448" s="187"/>
      <c r="E448" s="187"/>
      <c r="F448" s="187"/>
      <c r="G448" s="187"/>
      <c r="H448" s="187"/>
      <c r="I448" s="187"/>
      <c r="J448" s="187"/>
      <c r="K448" s="187"/>
      <c r="L448" s="187"/>
      <c r="M448" s="187"/>
      <c r="N448" s="187"/>
      <c r="O448" s="187"/>
      <c r="P448" s="187"/>
      <c r="Q448" s="187"/>
      <c r="R448" s="187"/>
      <c r="S448" s="187"/>
      <c r="T448" s="187"/>
      <c r="U448" s="187"/>
      <c r="V448" s="187"/>
      <c r="W448" s="187"/>
      <c r="Y448" s="257"/>
      <c r="Z448" s="257"/>
      <c r="AA448" s="257"/>
      <c r="AB448" s="257"/>
      <c r="AC448" s="257"/>
      <c r="AD448" s="257"/>
      <c r="AE448" s="257"/>
      <c r="AF448" s="257"/>
      <c r="AG448" s="257"/>
      <c r="AH448" s="257"/>
      <c r="AI448" s="257"/>
      <c r="AJ448" s="257"/>
      <c r="AK448" s="257"/>
      <c r="AL448" s="257"/>
      <c r="AM448" s="257"/>
      <c r="AN448" s="257"/>
      <c r="AO448" s="257"/>
      <c r="AP448" s="257"/>
      <c r="AQ448" s="257"/>
      <c r="AR448" s="257"/>
      <c r="AS448" s="257"/>
      <c r="AT448" s="257"/>
      <c r="AU448" s="257"/>
      <c r="AV448" s="257"/>
      <c r="AW448" s="257"/>
      <c r="AX448" s="257"/>
      <c r="AY448" s="257"/>
      <c r="AZ448" s="257"/>
      <c r="BA448" s="257"/>
      <c r="BB448" s="257"/>
      <c r="BC448" s="257"/>
      <c r="BD448" s="257"/>
      <c r="BE448" s="257"/>
      <c r="BF448" s="257"/>
      <c r="BG448" s="257"/>
      <c r="BH448" s="257"/>
      <c r="BI448" s="257"/>
      <c r="BJ448" s="257"/>
      <c r="BK448" s="257"/>
      <c r="BL448" s="257"/>
      <c r="BM448" s="257"/>
      <c r="BN448" s="257"/>
      <c r="BO448" s="257"/>
      <c r="BP448" s="257"/>
      <c r="BQ448" s="257"/>
      <c r="BR448" s="257"/>
      <c r="BS448" s="257"/>
      <c r="BT448" s="257"/>
      <c r="BU448" s="257"/>
      <c r="BV448" s="257"/>
      <c r="BW448" s="257"/>
      <c r="BX448" s="257"/>
      <c r="BY448" s="257"/>
      <c r="BZ448" s="257"/>
      <c r="CA448" s="257"/>
      <c r="CB448" s="257"/>
      <c r="CC448" s="257"/>
      <c r="CD448" s="257"/>
      <c r="CE448" s="257"/>
      <c r="CF448" s="257"/>
      <c r="CG448" s="257"/>
      <c r="CH448" s="257"/>
      <c r="CI448" s="257"/>
      <c r="CJ448" s="257"/>
    </row>
    <row r="449" spans="2:88">
      <c r="B449" s="187"/>
      <c r="C449" s="187"/>
      <c r="D449" s="187"/>
      <c r="E449" s="187"/>
      <c r="F449" s="187"/>
      <c r="G449" s="187"/>
      <c r="H449" s="187"/>
      <c r="I449" s="187"/>
      <c r="J449" s="187"/>
      <c r="K449" s="187"/>
      <c r="L449" s="187"/>
      <c r="M449" s="187"/>
      <c r="N449" s="187"/>
      <c r="O449" s="187"/>
      <c r="P449" s="187"/>
      <c r="Q449" s="187"/>
      <c r="R449" s="187"/>
      <c r="S449" s="187"/>
      <c r="T449" s="187"/>
      <c r="U449" s="187"/>
      <c r="V449" s="187"/>
      <c r="W449" s="187"/>
      <c r="Y449" s="257"/>
      <c r="Z449" s="257"/>
      <c r="AA449" s="257"/>
      <c r="AB449" s="257"/>
      <c r="AC449" s="257"/>
      <c r="AD449" s="257"/>
      <c r="AE449" s="257"/>
      <c r="AF449" s="257"/>
      <c r="AG449" s="257"/>
      <c r="AH449" s="257"/>
      <c r="AI449" s="257"/>
      <c r="AJ449" s="257"/>
      <c r="AK449" s="257"/>
      <c r="AL449" s="257"/>
      <c r="AM449" s="257"/>
      <c r="AN449" s="257"/>
      <c r="AO449" s="257"/>
      <c r="AP449" s="257"/>
      <c r="AQ449" s="257"/>
      <c r="AR449" s="257"/>
      <c r="AS449" s="257"/>
      <c r="AT449" s="257"/>
      <c r="AU449" s="257"/>
      <c r="AV449" s="257"/>
      <c r="AW449" s="257"/>
      <c r="AX449" s="257"/>
      <c r="AY449" s="257"/>
      <c r="AZ449" s="257"/>
      <c r="BA449" s="257"/>
      <c r="BB449" s="257"/>
      <c r="BC449" s="257"/>
      <c r="BD449" s="257"/>
      <c r="BE449" s="257"/>
      <c r="BF449" s="257"/>
      <c r="BG449" s="257"/>
      <c r="BH449" s="257"/>
      <c r="BI449" s="257"/>
      <c r="BJ449" s="257"/>
      <c r="BK449" s="257"/>
      <c r="BL449" s="257"/>
      <c r="BM449" s="257"/>
      <c r="BN449" s="257"/>
      <c r="BO449" s="257"/>
      <c r="BP449" s="257"/>
      <c r="BQ449" s="257"/>
      <c r="BR449" s="257"/>
      <c r="BS449" s="257"/>
      <c r="BT449" s="257"/>
      <c r="BU449" s="257"/>
      <c r="BV449" s="257"/>
      <c r="BW449" s="257"/>
      <c r="BX449" s="257"/>
      <c r="BY449" s="257"/>
      <c r="BZ449" s="257"/>
      <c r="CA449" s="257"/>
      <c r="CB449" s="257"/>
      <c r="CC449" s="257"/>
      <c r="CD449" s="257"/>
      <c r="CE449" s="257"/>
      <c r="CF449" s="257"/>
      <c r="CG449" s="257"/>
      <c r="CH449" s="257"/>
      <c r="CI449" s="257"/>
      <c r="CJ449" s="257"/>
    </row>
    <row r="450" spans="2:88">
      <c r="B450" s="187"/>
      <c r="C450" s="187"/>
      <c r="D450" s="187"/>
      <c r="E450" s="187"/>
      <c r="F450" s="187"/>
      <c r="G450" s="187"/>
      <c r="H450" s="187"/>
      <c r="I450" s="187"/>
      <c r="J450" s="187"/>
      <c r="K450" s="187"/>
      <c r="L450" s="187"/>
      <c r="M450" s="187"/>
      <c r="N450" s="187"/>
      <c r="O450" s="187"/>
      <c r="P450" s="187"/>
      <c r="Q450" s="187"/>
      <c r="R450" s="187"/>
      <c r="S450" s="187"/>
      <c r="T450" s="187"/>
      <c r="U450" s="187"/>
      <c r="V450" s="187"/>
      <c r="W450" s="187"/>
      <c r="Y450" s="257"/>
      <c r="Z450" s="257"/>
      <c r="AA450" s="257"/>
      <c r="AB450" s="257"/>
      <c r="AC450" s="257"/>
      <c r="AD450" s="257"/>
      <c r="AE450" s="257"/>
      <c r="AF450" s="257"/>
      <c r="AG450" s="257"/>
      <c r="AH450" s="257"/>
      <c r="AI450" s="257"/>
      <c r="AJ450" s="257"/>
      <c r="AK450" s="257"/>
      <c r="AL450" s="257"/>
      <c r="AM450" s="257"/>
      <c r="AN450" s="257"/>
      <c r="AO450" s="257"/>
      <c r="AP450" s="257"/>
      <c r="AQ450" s="257"/>
      <c r="AR450" s="257"/>
      <c r="AS450" s="257"/>
      <c r="AT450" s="257"/>
      <c r="AU450" s="257"/>
      <c r="AV450" s="257"/>
      <c r="AW450" s="257"/>
      <c r="AX450" s="257"/>
      <c r="AY450" s="257"/>
      <c r="AZ450" s="257"/>
      <c r="BA450" s="257"/>
      <c r="BB450" s="257"/>
      <c r="BC450" s="257"/>
      <c r="BD450" s="257"/>
      <c r="BE450" s="257"/>
      <c r="BF450" s="257"/>
      <c r="BG450" s="257"/>
      <c r="BH450" s="257"/>
      <c r="BI450" s="257"/>
      <c r="BJ450" s="257"/>
      <c r="BK450" s="257"/>
      <c r="BL450" s="257"/>
      <c r="BM450" s="257"/>
      <c r="BN450" s="257"/>
      <c r="BO450" s="257"/>
      <c r="BP450" s="257"/>
      <c r="BQ450" s="257"/>
      <c r="BR450" s="257"/>
      <c r="BS450" s="257"/>
      <c r="BT450" s="257"/>
      <c r="BU450" s="257"/>
      <c r="BV450" s="257"/>
      <c r="BW450" s="257"/>
      <c r="BX450" s="257"/>
      <c r="BY450" s="257"/>
      <c r="BZ450" s="257"/>
      <c r="CA450" s="257"/>
      <c r="CB450" s="257"/>
      <c r="CC450" s="257"/>
      <c r="CD450" s="257"/>
      <c r="CE450" s="257"/>
      <c r="CF450" s="257"/>
      <c r="CG450" s="257"/>
      <c r="CH450" s="257"/>
      <c r="CI450" s="257"/>
      <c r="CJ450" s="257"/>
    </row>
    <row r="451" spans="2:88">
      <c r="B451" s="187"/>
      <c r="C451" s="187"/>
      <c r="D451" s="187"/>
      <c r="E451" s="187"/>
      <c r="F451" s="187"/>
      <c r="G451" s="187"/>
      <c r="H451" s="187"/>
      <c r="I451" s="187"/>
      <c r="J451" s="187"/>
      <c r="K451" s="187"/>
      <c r="L451" s="187"/>
      <c r="M451" s="187"/>
      <c r="N451" s="187"/>
      <c r="O451" s="187"/>
      <c r="P451" s="187"/>
      <c r="Q451" s="187"/>
      <c r="R451" s="187"/>
      <c r="S451" s="187"/>
      <c r="T451" s="187"/>
      <c r="U451" s="187"/>
      <c r="V451" s="187"/>
      <c r="W451" s="187"/>
      <c r="Y451" s="257"/>
      <c r="Z451" s="257"/>
      <c r="AA451" s="257"/>
      <c r="AB451" s="257"/>
      <c r="AC451" s="257"/>
      <c r="AD451" s="257"/>
      <c r="AE451" s="257"/>
      <c r="AF451" s="257"/>
      <c r="AG451" s="257"/>
      <c r="AH451" s="257"/>
      <c r="AI451" s="257"/>
      <c r="AJ451" s="257"/>
      <c r="AK451" s="257"/>
      <c r="AL451" s="257"/>
      <c r="AM451" s="257"/>
      <c r="AN451" s="257"/>
      <c r="AO451" s="257"/>
      <c r="AP451" s="257"/>
      <c r="AQ451" s="257"/>
      <c r="AR451" s="257"/>
      <c r="AS451" s="257"/>
      <c r="AT451" s="257"/>
      <c r="AU451" s="257"/>
      <c r="AV451" s="257"/>
      <c r="AW451" s="257"/>
      <c r="AX451" s="257"/>
      <c r="AY451" s="257"/>
      <c r="AZ451" s="257"/>
      <c r="BA451" s="257"/>
      <c r="BB451" s="257"/>
      <c r="BC451" s="257"/>
      <c r="BD451" s="257"/>
      <c r="BE451" s="257"/>
      <c r="BF451" s="257"/>
      <c r="BG451" s="257"/>
      <c r="BH451" s="257"/>
      <c r="BI451" s="257"/>
      <c r="BJ451" s="257"/>
      <c r="BK451" s="257"/>
      <c r="BL451" s="257"/>
      <c r="BM451" s="257"/>
      <c r="BN451" s="257"/>
      <c r="BO451" s="257"/>
      <c r="BP451" s="257"/>
      <c r="BQ451" s="257"/>
      <c r="BR451" s="257"/>
      <c r="BS451" s="257"/>
      <c r="BT451" s="257"/>
      <c r="BU451" s="257"/>
      <c r="BV451" s="257"/>
      <c r="BW451" s="257"/>
      <c r="BX451" s="257"/>
      <c r="BY451" s="257"/>
      <c r="BZ451" s="257"/>
      <c r="CA451" s="257"/>
      <c r="CB451" s="257"/>
      <c r="CC451" s="257"/>
      <c r="CD451" s="257"/>
      <c r="CE451" s="257"/>
      <c r="CF451" s="257"/>
      <c r="CG451" s="257"/>
      <c r="CH451" s="257"/>
      <c r="CI451" s="257"/>
      <c r="CJ451" s="257"/>
    </row>
    <row r="452" spans="2:88">
      <c r="B452" s="187"/>
      <c r="C452" s="187"/>
      <c r="D452" s="187"/>
      <c r="E452" s="187"/>
      <c r="F452" s="187"/>
      <c r="G452" s="187"/>
      <c r="H452" s="187"/>
      <c r="I452" s="187"/>
      <c r="J452" s="187"/>
      <c r="K452" s="187"/>
      <c r="L452" s="187"/>
      <c r="M452" s="187"/>
      <c r="N452" s="187"/>
      <c r="O452" s="187"/>
      <c r="P452" s="187"/>
      <c r="Q452" s="187"/>
      <c r="R452" s="187"/>
      <c r="S452" s="187"/>
      <c r="T452" s="187"/>
      <c r="U452" s="187"/>
      <c r="V452" s="187"/>
      <c r="W452" s="187"/>
      <c r="Y452" s="257"/>
      <c r="Z452" s="257"/>
      <c r="AA452" s="257"/>
      <c r="AB452" s="257"/>
      <c r="AC452" s="257"/>
      <c r="AD452" s="257"/>
      <c r="AE452" s="257"/>
      <c r="AF452" s="257"/>
      <c r="AG452" s="257"/>
      <c r="AH452" s="257"/>
      <c r="AI452" s="257"/>
      <c r="AJ452" s="257"/>
      <c r="AK452" s="257"/>
      <c r="AL452" s="257"/>
      <c r="AM452" s="257"/>
      <c r="AN452" s="257"/>
      <c r="AO452" s="257"/>
      <c r="AP452" s="257"/>
      <c r="AQ452" s="257"/>
      <c r="AR452" s="257"/>
      <c r="AS452" s="257"/>
      <c r="AT452" s="257"/>
      <c r="AU452" s="257"/>
      <c r="AV452" s="257"/>
      <c r="AW452" s="257"/>
      <c r="AX452" s="257"/>
      <c r="AY452" s="257"/>
      <c r="AZ452" s="257"/>
      <c r="BA452" s="257"/>
      <c r="BB452" s="257"/>
      <c r="BC452" s="257"/>
      <c r="BD452" s="257"/>
      <c r="BE452" s="257"/>
      <c r="BF452" s="257"/>
      <c r="BG452" s="257"/>
      <c r="BH452" s="257"/>
      <c r="BI452" s="257"/>
      <c r="BJ452" s="257"/>
      <c r="BK452" s="257"/>
      <c r="BL452" s="257"/>
      <c r="BM452" s="257"/>
      <c r="BN452" s="257"/>
      <c r="BO452" s="257"/>
      <c r="BP452" s="257"/>
      <c r="BQ452" s="257"/>
      <c r="BR452" s="257"/>
      <c r="BS452" s="257"/>
      <c r="BT452" s="257"/>
      <c r="BU452" s="257"/>
      <c r="BV452" s="257"/>
      <c r="BW452" s="257"/>
      <c r="BX452" s="257"/>
      <c r="BY452" s="257"/>
      <c r="BZ452" s="257"/>
      <c r="CA452" s="257"/>
      <c r="CB452" s="257"/>
      <c r="CC452" s="257"/>
      <c r="CD452" s="257"/>
      <c r="CE452" s="257"/>
      <c r="CF452" s="257"/>
      <c r="CG452" s="257"/>
      <c r="CH452" s="257"/>
      <c r="CI452" s="257"/>
      <c r="CJ452" s="257"/>
    </row>
    <row r="453" spans="2:88">
      <c r="B453" s="187"/>
      <c r="C453" s="187"/>
      <c r="D453" s="187"/>
      <c r="E453" s="187"/>
      <c r="F453" s="187"/>
      <c r="G453" s="187"/>
      <c r="H453" s="187"/>
      <c r="I453" s="187"/>
      <c r="J453" s="187"/>
      <c r="K453" s="187"/>
      <c r="L453" s="187"/>
      <c r="M453" s="187"/>
      <c r="N453" s="187"/>
      <c r="O453" s="187"/>
      <c r="P453" s="187"/>
      <c r="Q453" s="187"/>
      <c r="R453" s="187"/>
      <c r="S453" s="187"/>
      <c r="T453" s="187"/>
      <c r="U453" s="187"/>
      <c r="V453" s="187"/>
      <c r="W453" s="187"/>
      <c r="Y453" s="257"/>
      <c r="Z453" s="257"/>
      <c r="AA453" s="257"/>
      <c r="AB453" s="257"/>
      <c r="AC453" s="257"/>
      <c r="AD453" s="257"/>
      <c r="AE453" s="257"/>
      <c r="AF453" s="257"/>
      <c r="AG453" s="257"/>
      <c r="AH453" s="257"/>
      <c r="AI453" s="257"/>
      <c r="AJ453" s="257"/>
      <c r="AK453" s="257"/>
      <c r="AL453" s="257"/>
      <c r="AM453" s="257"/>
      <c r="AN453" s="257"/>
      <c r="AO453" s="257"/>
      <c r="AP453" s="257"/>
      <c r="AQ453" s="257"/>
      <c r="AR453" s="257"/>
      <c r="AS453" s="257"/>
      <c r="AT453" s="257"/>
      <c r="AU453" s="257"/>
      <c r="AV453" s="257"/>
      <c r="AW453" s="257"/>
      <c r="AX453" s="257"/>
      <c r="AY453" s="257"/>
      <c r="AZ453" s="257"/>
      <c r="BA453" s="257"/>
      <c r="BB453" s="257"/>
      <c r="BC453" s="257"/>
      <c r="BD453" s="257"/>
      <c r="BE453" s="257"/>
      <c r="BF453" s="257"/>
      <c r="BG453" s="257"/>
      <c r="BH453" s="257"/>
      <c r="BI453" s="257"/>
      <c r="BJ453" s="257"/>
      <c r="BK453" s="257"/>
      <c r="BL453" s="257"/>
      <c r="BM453" s="257"/>
      <c r="BN453" s="257"/>
      <c r="BO453" s="257"/>
      <c r="BP453" s="257"/>
      <c r="BQ453" s="257"/>
      <c r="BR453" s="257"/>
      <c r="BS453" s="257"/>
      <c r="BT453" s="257"/>
      <c r="BU453" s="257"/>
      <c r="BV453" s="257"/>
      <c r="BW453" s="257"/>
      <c r="BX453" s="257"/>
      <c r="BY453" s="257"/>
      <c r="BZ453" s="257"/>
      <c r="CA453" s="257"/>
      <c r="CB453" s="257"/>
      <c r="CC453" s="257"/>
      <c r="CD453" s="257"/>
      <c r="CE453" s="257"/>
      <c r="CF453" s="257"/>
      <c r="CG453" s="257"/>
      <c r="CH453" s="257"/>
      <c r="CI453" s="257"/>
      <c r="CJ453" s="257"/>
    </row>
    <row r="454" spans="2:88">
      <c r="B454" s="187"/>
      <c r="C454" s="187"/>
      <c r="D454" s="187"/>
      <c r="E454" s="187"/>
      <c r="F454" s="187"/>
      <c r="G454" s="187"/>
      <c r="H454" s="187"/>
      <c r="I454" s="187"/>
      <c r="J454" s="187"/>
      <c r="K454" s="187"/>
      <c r="L454" s="187"/>
      <c r="M454" s="187"/>
      <c r="N454" s="187"/>
      <c r="O454" s="187"/>
      <c r="P454" s="187"/>
      <c r="Q454" s="187"/>
      <c r="R454" s="187"/>
      <c r="S454" s="187"/>
      <c r="T454" s="187"/>
      <c r="U454" s="187"/>
      <c r="V454" s="187"/>
      <c r="W454" s="187"/>
      <c r="Y454" s="257"/>
      <c r="Z454" s="257"/>
      <c r="AA454" s="257"/>
      <c r="AB454" s="257"/>
      <c r="AC454" s="257"/>
      <c r="AD454" s="257"/>
      <c r="AE454" s="257"/>
      <c r="AF454" s="257"/>
      <c r="AG454" s="257"/>
      <c r="AH454" s="257"/>
      <c r="AI454" s="257"/>
      <c r="AJ454" s="257"/>
      <c r="AK454" s="257"/>
      <c r="AL454" s="257"/>
      <c r="AM454" s="257"/>
      <c r="AN454" s="257"/>
      <c r="AO454" s="257"/>
      <c r="AP454" s="257"/>
      <c r="AQ454" s="257"/>
      <c r="AR454" s="257"/>
      <c r="AS454" s="257"/>
      <c r="AT454" s="257"/>
      <c r="AU454" s="257"/>
      <c r="AV454" s="257"/>
      <c r="AW454" s="257"/>
      <c r="AX454" s="257"/>
      <c r="AY454" s="257"/>
      <c r="AZ454" s="257"/>
      <c r="BA454" s="257"/>
      <c r="BB454" s="257"/>
      <c r="BC454" s="257"/>
      <c r="BD454" s="257"/>
      <c r="BE454" s="257"/>
      <c r="BF454" s="257"/>
      <c r="BG454" s="257"/>
      <c r="BH454" s="257"/>
      <c r="BI454" s="257"/>
      <c r="BJ454" s="257"/>
      <c r="BK454" s="257"/>
      <c r="BL454" s="257"/>
      <c r="BM454" s="257"/>
      <c r="BN454" s="257"/>
      <c r="BO454" s="257"/>
      <c r="BP454" s="257"/>
      <c r="BQ454" s="257"/>
      <c r="BR454" s="257"/>
      <c r="BS454" s="257"/>
      <c r="BT454" s="257"/>
      <c r="BU454" s="257"/>
      <c r="BV454" s="257"/>
      <c r="BW454" s="257"/>
      <c r="BX454" s="257"/>
      <c r="BY454" s="257"/>
      <c r="BZ454" s="257"/>
      <c r="CA454" s="257"/>
      <c r="CB454" s="257"/>
      <c r="CC454" s="257"/>
      <c r="CD454" s="257"/>
      <c r="CE454" s="257"/>
      <c r="CF454" s="257"/>
      <c r="CG454" s="257"/>
      <c r="CH454" s="257"/>
      <c r="CI454" s="257"/>
      <c r="CJ454" s="257"/>
    </row>
    <row r="455" spans="2:88">
      <c r="B455" s="187"/>
      <c r="C455" s="187"/>
      <c r="D455" s="187"/>
      <c r="E455" s="187"/>
      <c r="F455" s="187"/>
      <c r="G455" s="187"/>
      <c r="H455" s="187"/>
      <c r="I455" s="187"/>
      <c r="J455" s="187"/>
      <c r="K455" s="187"/>
      <c r="L455" s="187"/>
      <c r="M455" s="187"/>
      <c r="N455" s="187"/>
      <c r="O455" s="187"/>
      <c r="P455" s="187"/>
      <c r="Q455" s="187"/>
      <c r="R455" s="187"/>
      <c r="S455" s="187"/>
      <c r="T455" s="187"/>
      <c r="U455" s="187"/>
      <c r="V455" s="187"/>
      <c r="W455" s="187"/>
      <c r="Y455" s="257"/>
      <c r="Z455" s="257"/>
      <c r="AA455" s="257"/>
      <c r="AB455" s="257"/>
      <c r="AC455" s="257"/>
      <c r="AD455" s="257"/>
      <c r="AE455" s="257"/>
      <c r="AF455" s="257"/>
      <c r="AG455" s="257"/>
      <c r="AH455" s="257"/>
      <c r="AI455" s="257"/>
      <c r="AJ455" s="257"/>
      <c r="AK455" s="257"/>
      <c r="AL455" s="257"/>
      <c r="AM455" s="257"/>
      <c r="AN455" s="257"/>
      <c r="AO455" s="257"/>
      <c r="AP455" s="257"/>
      <c r="AQ455" s="257"/>
      <c r="AR455" s="257"/>
      <c r="AS455" s="257"/>
      <c r="AT455" s="257"/>
      <c r="AU455" s="257"/>
      <c r="AV455" s="257"/>
      <c r="AW455" s="257"/>
      <c r="AX455" s="257"/>
      <c r="AY455" s="257"/>
      <c r="AZ455" s="257"/>
      <c r="BA455" s="257"/>
      <c r="BB455" s="257"/>
      <c r="BC455" s="257"/>
      <c r="BD455" s="257"/>
      <c r="BE455" s="257"/>
      <c r="BF455" s="257"/>
      <c r="BG455" s="257"/>
      <c r="BH455" s="257"/>
      <c r="BI455" s="257"/>
      <c r="BJ455" s="257"/>
      <c r="BK455" s="257"/>
      <c r="BL455" s="257"/>
      <c r="BM455" s="257"/>
      <c r="BN455" s="257"/>
      <c r="BO455" s="257"/>
      <c r="BP455" s="257"/>
      <c r="BQ455" s="257"/>
      <c r="BR455" s="257"/>
      <c r="BS455" s="257"/>
      <c r="BT455" s="257"/>
      <c r="BU455" s="257"/>
      <c r="BV455" s="257"/>
      <c r="BW455" s="257"/>
      <c r="BX455" s="257"/>
      <c r="BY455" s="257"/>
      <c r="BZ455" s="257"/>
      <c r="CA455" s="257"/>
      <c r="CB455" s="257"/>
      <c r="CC455" s="257"/>
      <c r="CD455" s="257"/>
      <c r="CE455" s="257"/>
      <c r="CF455" s="257"/>
      <c r="CG455" s="257"/>
      <c r="CH455" s="257"/>
      <c r="CI455" s="257"/>
      <c r="CJ455" s="257"/>
    </row>
    <row r="456" spans="2:88">
      <c r="B456" s="187"/>
      <c r="C456" s="187"/>
      <c r="D456" s="187"/>
      <c r="E456" s="187"/>
      <c r="F456" s="187"/>
      <c r="G456" s="187"/>
      <c r="H456" s="187"/>
      <c r="I456" s="187"/>
      <c r="J456" s="187"/>
      <c r="K456" s="187"/>
      <c r="L456" s="187"/>
      <c r="M456" s="187"/>
      <c r="N456" s="187"/>
      <c r="O456" s="187"/>
      <c r="P456" s="187"/>
      <c r="Q456" s="187"/>
      <c r="R456" s="187"/>
      <c r="S456" s="187"/>
      <c r="T456" s="187"/>
      <c r="U456" s="187"/>
      <c r="V456" s="187"/>
      <c r="W456" s="187"/>
      <c r="Y456" s="257"/>
      <c r="Z456" s="257"/>
      <c r="AA456" s="257"/>
      <c r="AB456" s="257"/>
      <c r="AC456" s="257"/>
      <c r="AD456" s="257"/>
      <c r="AE456" s="257"/>
      <c r="AF456" s="257"/>
      <c r="AG456" s="257"/>
      <c r="AH456" s="257"/>
      <c r="AI456" s="257"/>
      <c r="AJ456" s="257"/>
      <c r="AK456" s="257"/>
      <c r="AL456" s="257"/>
      <c r="AM456" s="257"/>
      <c r="AN456" s="257"/>
      <c r="AO456" s="257"/>
      <c r="AP456" s="257"/>
      <c r="AQ456" s="257"/>
      <c r="AR456" s="257"/>
      <c r="AS456" s="257"/>
      <c r="AT456" s="257"/>
      <c r="AU456" s="257"/>
      <c r="AV456" s="257"/>
      <c r="AW456" s="257"/>
      <c r="AX456" s="257"/>
      <c r="AY456" s="257"/>
      <c r="AZ456" s="257"/>
      <c r="BA456" s="257"/>
      <c r="BB456" s="257"/>
      <c r="BC456" s="257"/>
      <c r="BD456" s="257"/>
      <c r="BE456" s="257"/>
      <c r="BF456" s="257"/>
      <c r="BG456" s="257"/>
      <c r="BH456" s="257"/>
      <c r="BI456" s="257"/>
      <c r="BJ456" s="257"/>
      <c r="BK456" s="257"/>
      <c r="BL456" s="257"/>
      <c r="BM456" s="257"/>
      <c r="BN456" s="257"/>
      <c r="BO456" s="257"/>
      <c r="BP456" s="257"/>
      <c r="BQ456" s="257"/>
      <c r="BR456" s="257"/>
      <c r="BS456" s="257"/>
      <c r="BT456" s="257"/>
      <c r="BU456" s="257"/>
      <c r="BV456" s="257"/>
      <c r="BW456" s="257"/>
      <c r="BX456" s="257"/>
      <c r="BY456" s="257"/>
      <c r="BZ456" s="257"/>
      <c r="CA456" s="257"/>
      <c r="CB456" s="257"/>
      <c r="CC456" s="257"/>
      <c r="CD456" s="257"/>
      <c r="CE456" s="257"/>
      <c r="CF456" s="257"/>
      <c r="CG456" s="257"/>
      <c r="CH456" s="257"/>
      <c r="CI456" s="257"/>
      <c r="CJ456" s="257"/>
    </row>
    <row r="457" spans="2:88">
      <c r="B457" s="187"/>
      <c r="C457" s="187"/>
      <c r="D457" s="187"/>
      <c r="E457" s="187"/>
      <c r="F457" s="187"/>
      <c r="G457" s="187"/>
      <c r="H457" s="187"/>
      <c r="I457" s="187"/>
      <c r="J457" s="187"/>
      <c r="K457" s="187"/>
      <c r="L457" s="187"/>
      <c r="M457" s="187"/>
      <c r="N457" s="187"/>
      <c r="O457" s="187"/>
      <c r="P457" s="187"/>
      <c r="Q457" s="187"/>
      <c r="R457" s="187"/>
      <c r="S457" s="187"/>
      <c r="T457" s="187"/>
      <c r="U457" s="187"/>
      <c r="V457" s="187"/>
      <c r="W457" s="187"/>
      <c r="Y457" s="257"/>
      <c r="Z457" s="257"/>
      <c r="AA457" s="257"/>
      <c r="AB457" s="257"/>
      <c r="AC457" s="257"/>
      <c r="AD457" s="257"/>
      <c r="AE457" s="257"/>
      <c r="AF457" s="257"/>
      <c r="AG457" s="257"/>
      <c r="AH457" s="257"/>
      <c r="AI457" s="257"/>
      <c r="AJ457" s="257"/>
      <c r="AK457" s="257"/>
      <c r="AL457" s="257"/>
      <c r="AM457" s="257"/>
      <c r="AN457" s="257"/>
      <c r="AO457" s="257"/>
      <c r="AP457" s="257"/>
      <c r="AQ457" s="257"/>
      <c r="AR457" s="257"/>
      <c r="AS457" s="257"/>
      <c r="AT457" s="257"/>
      <c r="AU457" s="257"/>
      <c r="AV457" s="257"/>
      <c r="AW457" s="257"/>
      <c r="AX457" s="257"/>
      <c r="AY457" s="257"/>
      <c r="AZ457" s="257"/>
      <c r="BA457" s="257"/>
      <c r="BB457" s="257"/>
      <c r="BC457" s="257"/>
      <c r="BD457" s="257"/>
      <c r="BE457" s="257"/>
      <c r="BF457" s="257"/>
      <c r="BG457" s="257"/>
      <c r="BH457" s="257"/>
      <c r="BI457" s="257"/>
      <c r="BJ457" s="257"/>
      <c r="BK457" s="257"/>
      <c r="BL457" s="257"/>
      <c r="BM457" s="257"/>
      <c r="BN457" s="257"/>
      <c r="BO457" s="257"/>
      <c r="BP457" s="257"/>
      <c r="BQ457" s="257"/>
      <c r="BR457" s="257"/>
      <c r="BS457" s="257"/>
      <c r="BT457" s="257"/>
      <c r="BU457" s="257"/>
      <c r="BV457" s="257"/>
      <c r="BW457" s="257"/>
      <c r="BX457" s="257"/>
      <c r="BY457" s="257"/>
      <c r="BZ457" s="257"/>
      <c r="CA457" s="257"/>
      <c r="CB457" s="257"/>
      <c r="CC457" s="257"/>
      <c r="CD457" s="257"/>
      <c r="CE457" s="257"/>
      <c r="CF457" s="257"/>
      <c r="CG457" s="257"/>
      <c r="CH457" s="257"/>
      <c r="CI457" s="257"/>
      <c r="CJ457" s="257"/>
    </row>
    <row r="458" spans="2:88">
      <c r="B458" s="187"/>
      <c r="C458" s="187"/>
      <c r="D458" s="187"/>
      <c r="E458" s="187"/>
      <c r="F458" s="187"/>
      <c r="G458" s="187"/>
      <c r="H458" s="187"/>
      <c r="I458" s="187"/>
      <c r="J458" s="187"/>
      <c r="K458" s="187"/>
      <c r="L458" s="187"/>
      <c r="M458" s="187"/>
      <c r="N458" s="187"/>
      <c r="O458" s="187"/>
      <c r="P458" s="187"/>
      <c r="Q458" s="187"/>
      <c r="R458" s="187"/>
      <c r="S458" s="187"/>
      <c r="T458" s="187"/>
      <c r="U458" s="187"/>
      <c r="V458" s="187"/>
      <c r="W458" s="187"/>
      <c r="Y458" s="257"/>
      <c r="Z458" s="257"/>
      <c r="AA458" s="257"/>
      <c r="AB458" s="257"/>
      <c r="AC458" s="257"/>
      <c r="AD458" s="257"/>
      <c r="AE458" s="257"/>
      <c r="AF458" s="257"/>
      <c r="AG458" s="257"/>
      <c r="AH458" s="257"/>
      <c r="AI458" s="257"/>
      <c r="AJ458" s="257"/>
      <c r="AK458" s="257"/>
      <c r="AL458" s="257"/>
      <c r="AM458" s="257"/>
      <c r="AN458" s="257"/>
      <c r="AO458" s="257"/>
      <c r="AP458" s="257"/>
      <c r="AQ458" s="257"/>
      <c r="AR458" s="257"/>
      <c r="AS458" s="257"/>
      <c r="AT458" s="257"/>
      <c r="AU458" s="257"/>
      <c r="AV458" s="257"/>
      <c r="AW458" s="257"/>
      <c r="AX458" s="257"/>
      <c r="AY458" s="257"/>
      <c r="AZ458" s="257"/>
      <c r="BA458" s="257"/>
      <c r="BB458" s="257"/>
      <c r="BC458" s="257"/>
      <c r="BD458" s="257"/>
      <c r="BE458" s="257"/>
      <c r="BF458" s="257"/>
      <c r="BG458" s="257"/>
      <c r="BH458" s="257"/>
      <c r="BI458" s="257"/>
      <c r="BJ458" s="257"/>
      <c r="BK458" s="257"/>
      <c r="BL458" s="257"/>
      <c r="BM458" s="257"/>
      <c r="BN458" s="257"/>
      <c r="BO458" s="257"/>
      <c r="BP458" s="257"/>
      <c r="BQ458" s="257"/>
      <c r="BR458" s="257"/>
      <c r="BS458" s="257"/>
      <c r="BT458" s="257"/>
      <c r="BU458" s="257"/>
      <c r="BV458" s="257"/>
      <c r="BW458" s="257"/>
      <c r="BX458" s="257"/>
      <c r="BY458" s="257"/>
      <c r="BZ458" s="257"/>
      <c r="CA458" s="257"/>
      <c r="CB458" s="257"/>
      <c r="CC458" s="257"/>
      <c r="CD458" s="257"/>
      <c r="CE458" s="257"/>
      <c r="CF458" s="257"/>
      <c r="CG458" s="257"/>
      <c r="CH458" s="257"/>
      <c r="CI458" s="257"/>
      <c r="CJ458" s="257"/>
    </row>
    <row r="459" spans="2:88">
      <c r="B459" s="187"/>
      <c r="C459" s="187"/>
      <c r="D459" s="187"/>
      <c r="E459" s="187"/>
      <c r="F459" s="187"/>
      <c r="G459" s="187"/>
      <c r="H459" s="187"/>
      <c r="I459" s="187"/>
      <c r="J459" s="187"/>
      <c r="K459" s="187"/>
      <c r="L459" s="187"/>
      <c r="M459" s="187"/>
      <c r="N459" s="187"/>
      <c r="O459" s="187"/>
      <c r="P459" s="187"/>
      <c r="Q459" s="187"/>
      <c r="R459" s="187"/>
      <c r="S459" s="187"/>
      <c r="T459" s="187"/>
      <c r="U459" s="187"/>
      <c r="V459" s="187"/>
      <c r="W459" s="187"/>
      <c r="Y459" s="257"/>
      <c r="Z459" s="257"/>
      <c r="AA459" s="257"/>
      <c r="AB459" s="257"/>
      <c r="AC459" s="257"/>
      <c r="AD459" s="257"/>
      <c r="AE459" s="257"/>
      <c r="AF459" s="257"/>
      <c r="AG459" s="257"/>
      <c r="AH459" s="257"/>
      <c r="AI459" s="257"/>
      <c r="AJ459" s="257"/>
      <c r="AK459" s="257"/>
      <c r="AL459" s="257"/>
      <c r="AM459" s="257"/>
      <c r="AN459" s="257"/>
      <c r="AO459" s="257"/>
      <c r="AP459" s="257"/>
      <c r="AQ459" s="257"/>
      <c r="AR459" s="257"/>
      <c r="AS459" s="257"/>
      <c r="AT459" s="257"/>
      <c r="AU459" s="257"/>
      <c r="AV459" s="257"/>
      <c r="AW459" s="257"/>
      <c r="AX459" s="257"/>
      <c r="AY459" s="257"/>
      <c r="AZ459" s="257"/>
      <c r="BA459" s="257"/>
      <c r="BB459" s="257"/>
      <c r="BC459" s="257"/>
      <c r="BD459" s="257"/>
      <c r="BE459" s="257"/>
      <c r="BF459" s="257"/>
      <c r="BG459" s="257"/>
      <c r="BH459" s="257"/>
      <c r="BI459" s="257"/>
      <c r="BJ459" s="257"/>
      <c r="BK459" s="257"/>
      <c r="BL459" s="257"/>
      <c r="BM459" s="257"/>
      <c r="BN459" s="257"/>
      <c r="BO459" s="257"/>
      <c r="BP459" s="257"/>
      <c r="BQ459" s="257"/>
      <c r="BR459" s="257"/>
      <c r="BS459" s="257"/>
      <c r="BT459" s="257"/>
      <c r="BU459" s="257"/>
      <c r="BV459" s="257"/>
      <c r="BW459" s="257"/>
      <c r="BX459" s="257"/>
      <c r="BY459" s="257"/>
      <c r="BZ459" s="257"/>
      <c r="CA459" s="257"/>
      <c r="CB459" s="257"/>
      <c r="CC459" s="257"/>
      <c r="CD459" s="257"/>
      <c r="CE459" s="257"/>
      <c r="CF459" s="257"/>
      <c r="CG459" s="257"/>
      <c r="CH459" s="257"/>
      <c r="CI459" s="257"/>
      <c r="CJ459" s="257"/>
    </row>
    <row r="460" spans="2:88">
      <c r="Y460" s="257"/>
      <c r="Z460" s="257"/>
      <c r="AA460" s="257"/>
      <c r="AB460" s="257"/>
      <c r="AC460" s="257"/>
      <c r="AD460" s="257"/>
      <c r="AE460" s="257"/>
      <c r="AF460" s="257"/>
      <c r="AG460" s="257"/>
      <c r="AH460" s="257"/>
      <c r="AI460" s="257"/>
      <c r="AJ460" s="257"/>
      <c r="AK460" s="257"/>
      <c r="AL460" s="257"/>
      <c r="AM460" s="257"/>
      <c r="AN460" s="257"/>
      <c r="AO460" s="257"/>
      <c r="AP460" s="257"/>
      <c r="AQ460" s="257"/>
      <c r="AR460" s="257"/>
      <c r="AS460" s="257"/>
      <c r="AT460" s="257"/>
      <c r="AU460" s="257"/>
      <c r="AV460" s="257"/>
      <c r="AW460" s="257"/>
      <c r="AX460" s="257"/>
      <c r="AY460" s="257"/>
      <c r="AZ460" s="257"/>
      <c r="BA460" s="257"/>
      <c r="BB460" s="257"/>
      <c r="BC460" s="257"/>
      <c r="BD460" s="257"/>
      <c r="BE460" s="257"/>
      <c r="BF460" s="257"/>
      <c r="BG460" s="257"/>
      <c r="BH460" s="257"/>
      <c r="BI460" s="257"/>
      <c r="BJ460" s="257"/>
      <c r="BK460" s="257"/>
      <c r="BL460" s="257"/>
      <c r="BM460" s="257"/>
      <c r="BN460" s="257"/>
      <c r="BO460" s="257"/>
      <c r="BP460" s="257"/>
      <c r="BQ460" s="257"/>
      <c r="BR460" s="257"/>
      <c r="BS460" s="257"/>
      <c r="BT460" s="257"/>
      <c r="BU460" s="257"/>
      <c r="BV460" s="257"/>
      <c r="BW460" s="257"/>
      <c r="BX460" s="257"/>
      <c r="BY460" s="257"/>
      <c r="BZ460" s="257"/>
      <c r="CA460" s="257"/>
      <c r="CB460" s="257"/>
      <c r="CC460" s="257"/>
      <c r="CD460" s="257"/>
      <c r="CE460" s="257"/>
      <c r="CF460" s="257"/>
      <c r="CG460" s="257"/>
      <c r="CH460" s="257"/>
      <c r="CI460" s="257"/>
      <c r="CJ460" s="257"/>
    </row>
    <row r="461" spans="2:88">
      <c r="Y461" s="257"/>
      <c r="Z461" s="257"/>
      <c r="AA461" s="257"/>
      <c r="AB461" s="257"/>
      <c r="AC461" s="257"/>
      <c r="AD461" s="257"/>
      <c r="AE461" s="257"/>
      <c r="AF461" s="257"/>
      <c r="AG461" s="257"/>
      <c r="AH461" s="257"/>
      <c r="AI461" s="257"/>
      <c r="AJ461" s="257"/>
      <c r="AK461" s="257"/>
      <c r="AL461" s="257"/>
      <c r="AM461" s="257"/>
      <c r="AN461" s="257"/>
      <c r="AO461" s="257"/>
      <c r="AP461" s="257"/>
      <c r="AQ461" s="257"/>
      <c r="AR461" s="257"/>
      <c r="AS461" s="257"/>
      <c r="AT461" s="257"/>
      <c r="AU461" s="257"/>
      <c r="AV461" s="257"/>
      <c r="AW461" s="257"/>
      <c r="AX461" s="257"/>
      <c r="AY461" s="257"/>
      <c r="AZ461" s="257"/>
      <c r="BA461" s="257"/>
      <c r="BB461" s="257"/>
      <c r="BC461" s="257"/>
      <c r="BD461" s="257"/>
      <c r="BE461" s="257"/>
      <c r="BF461" s="257"/>
      <c r="BG461" s="257"/>
      <c r="BH461" s="257"/>
      <c r="BI461" s="257"/>
      <c r="BJ461" s="257"/>
      <c r="BK461" s="257"/>
      <c r="BL461" s="257"/>
      <c r="BM461" s="257"/>
      <c r="BN461" s="257"/>
      <c r="BO461" s="257"/>
      <c r="BP461" s="257"/>
      <c r="BQ461" s="257"/>
      <c r="BR461" s="257"/>
      <c r="BS461" s="257"/>
      <c r="BT461" s="257"/>
      <c r="BU461" s="257"/>
      <c r="BV461" s="257"/>
      <c r="BW461" s="257"/>
      <c r="BX461" s="257"/>
      <c r="BY461" s="257"/>
      <c r="BZ461" s="257"/>
      <c r="CA461" s="257"/>
      <c r="CB461" s="257"/>
      <c r="CC461" s="257"/>
      <c r="CD461" s="257"/>
      <c r="CE461" s="257"/>
      <c r="CF461" s="257"/>
      <c r="CG461" s="257"/>
      <c r="CH461" s="257"/>
      <c r="CI461" s="257"/>
      <c r="CJ461" s="257"/>
    </row>
    <row r="462" spans="2:88">
      <c r="Y462" s="257"/>
      <c r="Z462" s="257"/>
      <c r="AA462" s="257"/>
      <c r="AB462" s="257"/>
      <c r="AC462" s="257"/>
      <c r="AD462" s="257"/>
      <c r="AE462" s="257"/>
      <c r="AF462" s="257"/>
      <c r="AG462" s="257"/>
      <c r="AH462" s="257"/>
      <c r="AI462" s="257"/>
      <c r="AJ462" s="257"/>
      <c r="AK462" s="257"/>
      <c r="AL462" s="257"/>
      <c r="AM462" s="257"/>
      <c r="AN462" s="257"/>
      <c r="AO462" s="257"/>
      <c r="AP462" s="257"/>
      <c r="AQ462" s="257"/>
      <c r="AR462" s="257"/>
      <c r="AS462" s="257"/>
      <c r="AT462" s="257"/>
      <c r="AU462" s="257"/>
      <c r="AV462" s="257"/>
      <c r="AW462" s="257"/>
      <c r="AX462" s="257"/>
      <c r="AY462" s="257"/>
      <c r="AZ462" s="257"/>
      <c r="BA462" s="257"/>
      <c r="BB462" s="257"/>
      <c r="BC462" s="257"/>
      <c r="BD462" s="257"/>
      <c r="BE462" s="257"/>
      <c r="BF462" s="257"/>
      <c r="BG462" s="257"/>
      <c r="BH462" s="257"/>
      <c r="BI462" s="257"/>
      <c r="BJ462" s="257"/>
      <c r="BK462" s="257"/>
      <c r="BL462" s="257"/>
      <c r="BM462" s="257"/>
      <c r="BN462" s="257"/>
      <c r="BO462" s="257"/>
      <c r="BP462" s="257"/>
      <c r="BQ462" s="257"/>
      <c r="BR462" s="257"/>
      <c r="BS462" s="257"/>
      <c r="BT462" s="257"/>
      <c r="BU462" s="257"/>
      <c r="BV462" s="257"/>
      <c r="BW462" s="257"/>
      <c r="BX462" s="257"/>
      <c r="BY462" s="257"/>
      <c r="BZ462" s="257"/>
      <c r="CA462" s="257"/>
      <c r="CB462" s="257"/>
      <c r="CC462" s="257"/>
      <c r="CD462" s="257"/>
      <c r="CE462" s="257"/>
      <c r="CF462" s="257"/>
      <c r="CG462" s="257"/>
      <c r="CH462" s="257"/>
      <c r="CI462" s="257"/>
      <c r="CJ462" s="257"/>
    </row>
    <row r="463" spans="2:88">
      <c r="Y463" s="257"/>
      <c r="Z463" s="257"/>
      <c r="AA463" s="257"/>
      <c r="AB463" s="257"/>
      <c r="AC463" s="257"/>
      <c r="AD463" s="257"/>
      <c r="AE463" s="257"/>
      <c r="AF463" s="257"/>
      <c r="AG463" s="257"/>
      <c r="AH463" s="257"/>
      <c r="AI463" s="257"/>
      <c r="AJ463" s="257"/>
      <c r="AK463" s="257"/>
      <c r="AL463" s="257"/>
      <c r="AM463" s="257"/>
      <c r="AN463" s="257"/>
      <c r="AO463" s="257"/>
      <c r="AP463" s="257"/>
      <c r="AQ463" s="257"/>
      <c r="AR463" s="257"/>
      <c r="AS463" s="257"/>
      <c r="AT463" s="257"/>
      <c r="AU463" s="257"/>
      <c r="AV463" s="257"/>
      <c r="AW463" s="257"/>
      <c r="AX463" s="257"/>
      <c r="AY463" s="257"/>
      <c r="AZ463" s="257"/>
      <c r="BA463" s="257"/>
      <c r="BB463" s="257"/>
      <c r="BC463" s="257"/>
      <c r="BD463" s="257"/>
      <c r="BE463" s="257"/>
      <c r="BF463" s="257"/>
      <c r="BG463" s="257"/>
      <c r="BH463" s="257"/>
      <c r="BI463" s="257"/>
      <c r="BJ463" s="257"/>
      <c r="BK463" s="257"/>
      <c r="BL463" s="257"/>
      <c r="BM463" s="257"/>
      <c r="BN463" s="257"/>
      <c r="BO463" s="257"/>
      <c r="BP463" s="257"/>
      <c r="BQ463" s="257"/>
      <c r="BR463" s="257"/>
      <c r="BS463" s="257"/>
      <c r="BT463" s="257"/>
      <c r="BU463" s="257"/>
      <c r="BV463" s="257"/>
      <c r="BW463" s="257"/>
      <c r="BX463" s="257"/>
      <c r="BY463" s="257"/>
      <c r="BZ463" s="257"/>
      <c r="CA463" s="257"/>
      <c r="CB463" s="257"/>
      <c r="CC463" s="257"/>
      <c r="CD463" s="257"/>
      <c r="CE463" s="257"/>
      <c r="CF463" s="257"/>
      <c r="CG463" s="257"/>
      <c r="CH463" s="257"/>
      <c r="CI463" s="257"/>
      <c r="CJ463" s="257"/>
    </row>
    <row r="464" spans="2:88">
      <c r="Y464" s="257"/>
      <c r="Z464" s="257"/>
      <c r="AA464" s="257"/>
      <c r="AB464" s="257"/>
      <c r="AC464" s="257"/>
      <c r="AD464" s="257"/>
      <c r="AE464" s="257"/>
      <c r="AF464" s="257"/>
      <c r="AG464" s="257"/>
      <c r="AH464" s="257"/>
      <c r="AI464" s="257"/>
      <c r="AJ464" s="257"/>
      <c r="AK464" s="257"/>
      <c r="AL464" s="257"/>
      <c r="AM464" s="257"/>
      <c r="AN464" s="257"/>
      <c r="AO464" s="257"/>
      <c r="AP464" s="257"/>
      <c r="AQ464" s="257"/>
      <c r="AR464" s="257"/>
      <c r="AS464" s="257"/>
      <c r="AT464" s="257"/>
      <c r="AU464" s="257"/>
      <c r="AV464" s="257"/>
      <c r="AW464" s="257"/>
      <c r="AX464" s="257"/>
      <c r="AY464" s="257"/>
      <c r="AZ464" s="257"/>
      <c r="BA464" s="257"/>
      <c r="BB464" s="257"/>
      <c r="BC464" s="257"/>
      <c r="BD464" s="257"/>
      <c r="BE464" s="257"/>
      <c r="BF464" s="257"/>
      <c r="BG464" s="257"/>
      <c r="BH464" s="257"/>
      <c r="BI464" s="257"/>
      <c r="BJ464" s="257"/>
      <c r="BK464" s="257"/>
      <c r="BL464" s="257"/>
      <c r="BM464" s="257"/>
      <c r="BN464" s="257"/>
      <c r="BO464" s="257"/>
      <c r="BP464" s="257"/>
      <c r="BQ464" s="257"/>
      <c r="BR464" s="257"/>
      <c r="BS464" s="257"/>
      <c r="BT464" s="257"/>
      <c r="BU464" s="257"/>
      <c r="BV464" s="257"/>
      <c r="BW464" s="257"/>
      <c r="BX464" s="257"/>
      <c r="BY464" s="257"/>
      <c r="BZ464" s="257"/>
      <c r="CA464" s="257"/>
      <c r="CB464" s="257"/>
      <c r="CC464" s="257"/>
      <c r="CD464" s="257"/>
      <c r="CE464" s="257"/>
      <c r="CF464" s="257"/>
      <c r="CG464" s="257"/>
      <c r="CH464" s="257"/>
      <c r="CI464" s="257"/>
      <c r="CJ464" s="257"/>
    </row>
    <row r="465" spans="25:88">
      <c r="Y465" s="257"/>
      <c r="Z465" s="257"/>
      <c r="AA465" s="257"/>
      <c r="AB465" s="257"/>
      <c r="AC465" s="257"/>
      <c r="AD465" s="257"/>
      <c r="AE465" s="257"/>
      <c r="AF465" s="257"/>
      <c r="AG465" s="257"/>
      <c r="AH465" s="257"/>
      <c r="AI465" s="257"/>
      <c r="AJ465" s="257"/>
      <c r="AK465" s="257"/>
      <c r="AL465" s="257"/>
      <c r="AM465" s="257"/>
      <c r="AN465" s="257"/>
      <c r="AO465" s="257"/>
      <c r="AP465" s="257"/>
      <c r="AQ465" s="257"/>
      <c r="AR465" s="257"/>
      <c r="AS465" s="257"/>
      <c r="AT465" s="257"/>
      <c r="AU465" s="257"/>
      <c r="AV465" s="257"/>
      <c r="AW465" s="257"/>
      <c r="AX465" s="257"/>
      <c r="AY465" s="257"/>
      <c r="AZ465" s="257"/>
      <c r="BA465" s="257"/>
      <c r="BB465" s="257"/>
      <c r="BC465" s="257"/>
      <c r="BD465" s="257"/>
      <c r="BE465" s="257"/>
      <c r="BF465" s="257"/>
      <c r="BG465" s="257"/>
      <c r="BH465" s="257"/>
      <c r="BI465" s="257"/>
      <c r="BJ465" s="257"/>
      <c r="BK465" s="257"/>
      <c r="BL465" s="257"/>
      <c r="BM465" s="257"/>
      <c r="BN465" s="257"/>
      <c r="BO465" s="257"/>
      <c r="BP465" s="257"/>
      <c r="BQ465" s="257"/>
      <c r="BR465" s="257"/>
      <c r="BS465" s="257"/>
      <c r="BT465" s="257"/>
      <c r="BU465" s="257"/>
      <c r="BV465" s="257"/>
      <c r="BW465" s="257"/>
      <c r="BX465" s="257"/>
      <c r="BY465" s="257"/>
      <c r="BZ465" s="257"/>
      <c r="CA465" s="257"/>
      <c r="CB465" s="257"/>
      <c r="CC465" s="257"/>
      <c r="CD465" s="257"/>
      <c r="CE465" s="257"/>
      <c r="CF465" s="257"/>
      <c r="CG465" s="257"/>
      <c r="CH465" s="257"/>
      <c r="CI465" s="257"/>
      <c r="CJ465" s="257"/>
    </row>
    <row r="466" spans="25:88">
      <c r="Y466" s="257"/>
      <c r="Z466" s="257"/>
      <c r="AA466" s="257"/>
      <c r="AB466" s="257"/>
      <c r="AC466" s="257"/>
      <c r="AD466" s="257"/>
      <c r="AE466" s="257"/>
      <c r="AF466" s="257"/>
      <c r="AG466" s="257"/>
      <c r="AH466" s="257"/>
      <c r="AI466" s="257"/>
      <c r="AJ466" s="257"/>
      <c r="AK466" s="257"/>
      <c r="AL466" s="257"/>
      <c r="AM466" s="257"/>
      <c r="AN466" s="257"/>
      <c r="AO466" s="257"/>
      <c r="AP466" s="257"/>
      <c r="AQ466" s="257"/>
      <c r="AR466" s="257"/>
      <c r="AS466" s="257"/>
      <c r="AT466" s="257"/>
      <c r="AU466" s="257"/>
      <c r="AV466" s="257"/>
      <c r="AW466" s="257"/>
      <c r="AX466" s="257"/>
      <c r="AY466" s="257"/>
      <c r="AZ466" s="257"/>
      <c r="BA466" s="257"/>
      <c r="BB466" s="257"/>
      <c r="BC466" s="257"/>
      <c r="BD466" s="257"/>
      <c r="BE466" s="257"/>
      <c r="BF466" s="257"/>
      <c r="BG466" s="257"/>
      <c r="BH466" s="257"/>
      <c r="BI466" s="257"/>
      <c r="BJ466" s="257"/>
      <c r="BK466" s="257"/>
      <c r="BL466" s="257"/>
      <c r="BM466" s="257"/>
      <c r="BN466" s="257"/>
      <c r="BO466" s="257"/>
      <c r="BP466" s="257"/>
      <c r="BQ466" s="257"/>
      <c r="BR466" s="257"/>
      <c r="BS466" s="257"/>
      <c r="BT466" s="257"/>
      <c r="BU466" s="257"/>
      <c r="BV466" s="257"/>
      <c r="BW466" s="257"/>
      <c r="BX466" s="257"/>
      <c r="BY466" s="257"/>
      <c r="BZ466" s="257"/>
      <c r="CA466" s="257"/>
      <c r="CB466" s="257"/>
      <c r="CC466" s="257"/>
      <c r="CD466" s="257"/>
      <c r="CE466" s="257"/>
      <c r="CF466" s="257"/>
      <c r="CG466" s="257"/>
      <c r="CH466" s="257"/>
      <c r="CI466" s="257"/>
      <c r="CJ466" s="257"/>
    </row>
    <row r="467" spans="25:88">
      <c r="Y467" s="257"/>
      <c r="Z467" s="257"/>
      <c r="AA467" s="257"/>
      <c r="AB467" s="257"/>
      <c r="AC467" s="257"/>
      <c r="AD467" s="257"/>
      <c r="AE467" s="257"/>
      <c r="AF467" s="257"/>
      <c r="AG467" s="257"/>
      <c r="AH467" s="257"/>
      <c r="AI467" s="257"/>
      <c r="AJ467" s="257"/>
      <c r="AK467" s="257"/>
      <c r="AL467" s="257"/>
      <c r="AM467" s="257"/>
      <c r="AN467" s="257"/>
      <c r="AO467" s="257"/>
      <c r="AP467" s="257"/>
      <c r="AQ467" s="257"/>
      <c r="AR467" s="257"/>
      <c r="AS467" s="257"/>
      <c r="AT467" s="257"/>
      <c r="AU467" s="257"/>
      <c r="AV467" s="257"/>
      <c r="AW467" s="257"/>
      <c r="AX467" s="257"/>
      <c r="AY467" s="257"/>
      <c r="AZ467" s="257"/>
      <c r="BA467" s="257"/>
      <c r="BB467" s="257"/>
      <c r="BC467" s="257"/>
      <c r="BD467" s="257"/>
      <c r="BE467" s="257"/>
      <c r="BF467" s="257"/>
      <c r="BG467" s="257"/>
      <c r="BH467" s="257"/>
      <c r="BI467" s="257"/>
      <c r="BJ467" s="257"/>
      <c r="BK467" s="257"/>
      <c r="BL467" s="257"/>
      <c r="BM467" s="257"/>
      <c r="BN467" s="257"/>
      <c r="BO467" s="257"/>
      <c r="BP467" s="257"/>
      <c r="BQ467" s="257"/>
      <c r="BR467" s="257"/>
      <c r="BS467" s="257"/>
      <c r="BT467" s="257"/>
      <c r="BU467" s="257"/>
      <c r="BV467" s="257"/>
      <c r="BW467" s="257"/>
      <c r="BX467" s="257"/>
      <c r="BY467" s="257"/>
      <c r="BZ467" s="257"/>
      <c r="CA467" s="257"/>
      <c r="CB467" s="257"/>
      <c r="CC467" s="257"/>
      <c r="CD467" s="257"/>
      <c r="CE467" s="257"/>
      <c r="CF467" s="257"/>
      <c r="CG467" s="257"/>
      <c r="CH467" s="257"/>
      <c r="CI467" s="257"/>
      <c r="CJ467" s="257"/>
    </row>
    <row r="468" spans="25:88">
      <c r="Y468" s="257"/>
      <c r="Z468" s="257"/>
      <c r="AA468" s="257"/>
      <c r="AB468" s="257"/>
      <c r="AC468" s="257"/>
      <c r="AD468" s="257"/>
      <c r="AE468" s="257"/>
      <c r="AF468" s="257"/>
      <c r="AG468" s="257"/>
      <c r="AH468" s="257"/>
      <c r="AI468" s="257"/>
      <c r="AJ468" s="257"/>
      <c r="AK468" s="257"/>
      <c r="AL468" s="257"/>
      <c r="AM468" s="257"/>
      <c r="AN468" s="257"/>
      <c r="AO468" s="257"/>
      <c r="AP468" s="257"/>
      <c r="AQ468" s="257"/>
      <c r="AR468" s="257"/>
      <c r="AS468" s="257"/>
      <c r="AT468" s="257"/>
      <c r="AU468" s="257"/>
      <c r="AV468" s="257"/>
      <c r="AW468" s="257"/>
      <c r="AX468" s="257"/>
      <c r="AY468" s="257"/>
      <c r="AZ468" s="257"/>
      <c r="BA468" s="257"/>
      <c r="BB468" s="257"/>
      <c r="BC468" s="257"/>
      <c r="BD468" s="257"/>
      <c r="BE468" s="257"/>
      <c r="BF468" s="257"/>
      <c r="BG468" s="257"/>
      <c r="BH468" s="257"/>
      <c r="BI468" s="257"/>
      <c r="BJ468" s="257"/>
      <c r="BK468" s="257"/>
      <c r="BL468" s="257"/>
      <c r="BM468" s="257"/>
      <c r="BN468" s="257"/>
      <c r="BO468" s="257"/>
      <c r="BP468" s="257"/>
      <c r="BQ468" s="257"/>
      <c r="BR468" s="257"/>
      <c r="BS468" s="257"/>
      <c r="BT468" s="257"/>
      <c r="BU468" s="257"/>
      <c r="BV468" s="257"/>
      <c r="BW468" s="257"/>
      <c r="BX468" s="257"/>
      <c r="BY468" s="257"/>
      <c r="BZ468" s="257"/>
      <c r="CA468" s="257"/>
      <c r="CB468" s="257"/>
      <c r="CC468" s="257"/>
      <c r="CD468" s="257"/>
      <c r="CE468" s="257"/>
      <c r="CF468" s="257"/>
      <c r="CG468" s="257"/>
      <c r="CH468" s="257"/>
      <c r="CI468" s="257"/>
      <c r="CJ468" s="257"/>
    </row>
    <row r="469" spans="25:88">
      <c r="Y469" s="257"/>
      <c r="Z469" s="257"/>
      <c r="AA469" s="257"/>
      <c r="AB469" s="257"/>
      <c r="AC469" s="257"/>
      <c r="AD469" s="257"/>
      <c r="AE469" s="257"/>
      <c r="AF469" s="257"/>
      <c r="AG469" s="257"/>
      <c r="AH469" s="257"/>
      <c r="AI469" s="257"/>
      <c r="AJ469" s="257"/>
      <c r="AK469" s="257"/>
      <c r="AL469" s="257"/>
      <c r="AM469" s="257"/>
      <c r="AN469" s="257"/>
      <c r="AO469" s="257"/>
      <c r="AP469" s="257"/>
      <c r="AQ469" s="257"/>
      <c r="AR469" s="257"/>
      <c r="AS469" s="257"/>
      <c r="AT469" s="257"/>
      <c r="AU469" s="257"/>
      <c r="AV469" s="257"/>
      <c r="AW469" s="257"/>
      <c r="AX469" s="257"/>
      <c r="AY469" s="257"/>
      <c r="AZ469" s="257"/>
      <c r="BA469" s="257"/>
      <c r="BB469" s="257"/>
      <c r="BC469" s="257"/>
      <c r="BD469" s="257"/>
      <c r="BE469" s="257"/>
      <c r="BF469" s="257"/>
      <c r="BG469" s="257"/>
      <c r="BH469" s="257"/>
      <c r="BI469" s="257"/>
      <c r="BJ469" s="257"/>
      <c r="BK469" s="257"/>
      <c r="BL469" s="257"/>
      <c r="BM469" s="257"/>
      <c r="BN469" s="257"/>
      <c r="BO469" s="257"/>
      <c r="BP469" s="257"/>
      <c r="BQ469" s="257"/>
      <c r="BR469" s="257"/>
      <c r="BS469" s="257"/>
      <c r="BT469" s="257"/>
      <c r="BU469" s="257"/>
      <c r="BV469" s="257"/>
      <c r="BW469" s="257"/>
      <c r="BX469" s="257"/>
      <c r="BY469" s="257"/>
      <c r="BZ469" s="257"/>
      <c r="CA469" s="257"/>
      <c r="CB469" s="257"/>
      <c r="CC469" s="257"/>
      <c r="CD469" s="257"/>
      <c r="CE469" s="257"/>
      <c r="CF469" s="257"/>
      <c r="CG469" s="257"/>
      <c r="CH469" s="257"/>
      <c r="CI469" s="257"/>
      <c r="CJ469" s="257"/>
    </row>
    <row r="470" spans="25:88">
      <c r="Y470" s="257"/>
      <c r="Z470" s="257"/>
      <c r="AA470" s="257"/>
      <c r="AB470" s="257"/>
      <c r="AC470" s="257"/>
      <c r="AD470" s="257"/>
      <c r="AE470" s="257"/>
      <c r="AF470" s="257"/>
      <c r="AG470" s="257"/>
      <c r="AH470" s="257"/>
      <c r="AI470" s="257"/>
      <c r="AJ470" s="257"/>
      <c r="AK470" s="257"/>
      <c r="AL470" s="257"/>
      <c r="AM470" s="257"/>
      <c r="AN470" s="257"/>
      <c r="AO470" s="257"/>
      <c r="AP470" s="257"/>
      <c r="AQ470" s="257"/>
      <c r="AR470" s="257"/>
      <c r="AS470" s="257"/>
      <c r="AT470" s="257"/>
      <c r="AU470" s="257"/>
      <c r="AV470" s="257"/>
      <c r="AW470" s="257"/>
      <c r="AX470" s="257"/>
      <c r="AY470" s="257"/>
      <c r="AZ470" s="257"/>
      <c r="BA470" s="257"/>
      <c r="BB470" s="257"/>
      <c r="BC470" s="257"/>
      <c r="BD470" s="257"/>
      <c r="BE470" s="257"/>
      <c r="BF470" s="257"/>
      <c r="BG470" s="257"/>
      <c r="BH470" s="257"/>
      <c r="BI470" s="257"/>
      <c r="BJ470" s="257"/>
      <c r="BK470" s="257"/>
      <c r="BL470" s="257"/>
      <c r="BM470" s="257"/>
      <c r="BN470" s="257"/>
      <c r="BO470" s="257"/>
      <c r="BP470" s="257"/>
      <c r="BQ470" s="257"/>
      <c r="BR470" s="257"/>
      <c r="BS470" s="257"/>
      <c r="BT470" s="257"/>
      <c r="BU470" s="257"/>
      <c r="BV470" s="257"/>
      <c r="BW470" s="257"/>
      <c r="BX470" s="257"/>
      <c r="BY470" s="257"/>
      <c r="BZ470" s="257"/>
      <c r="CA470" s="257"/>
      <c r="CB470" s="257"/>
      <c r="CC470" s="257"/>
      <c r="CD470" s="257"/>
      <c r="CE470" s="257"/>
      <c r="CF470" s="257"/>
      <c r="CG470" s="257"/>
      <c r="CH470" s="257"/>
      <c r="CI470" s="257"/>
      <c r="CJ470" s="257"/>
    </row>
    <row r="471" spans="25:88">
      <c r="Y471" s="257"/>
      <c r="Z471" s="257"/>
      <c r="AA471" s="257"/>
      <c r="AB471" s="257"/>
      <c r="AC471" s="257"/>
      <c r="AD471" s="257"/>
      <c r="AE471" s="257"/>
      <c r="AF471" s="257"/>
      <c r="AG471" s="257"/>
      <c r="AH471" s="257"/>
      <c r="AI471" s="257"/>
      <c r="AJ471" s="257"/>
      <c r="AK471" s="257"/>
      <c r="AL471" s="257"/>
      <c r="AM471" s="257"/>
      <c r="AN471" s="257"/>
      <c r="AO471" s="257"/>
      <c r="AP471" s="257"/>
      <c r="AQ471" s="257"/>
      <c r="AR471" s="257"/>
      <c r="AS471" s="257"/>
      <c r="AT471" s="257"/>
      <c r="AU471" s="257"/>
      <c r="AV471" s="257"/>
      <c r="AW471" s="257"/>
      <c r="AX471" s="257"/>
      <c r="AY471" s="257"/>
      <c r="AZ471" s="257"/>
      <c r="BA471" s="257"/>
      <c r="BB471" s="257"/>
      <c r="BC471" s="257"/>
      <c r="BD471" s="257"/>
      <c r="BE471" s="257"/>
      <c r="BF471" s="257"/>
      <c r="BG471" s="257"/>
      <c r="BH471" s="257"/>
      <c r="BI471" s="257"/>
      <c r="BJ471" s="257"/>
      <c r="BK471" s="257"/>
      <c r="BL471" s="257"/>
      <c r="BM471" s="257"/>
      <c r="BN471" s="257"/>
      <c r="BO471" s="257"/>
      <c r="BP471" s="257"/>
      <c r="BQ471" s="257"/>
      <c r="BR471" s="257"/>
      <c r="BS471" s="257"/>
      <c r="BT471" s="257"/>
      <c r="BU471" s="257"/>
      <c r="BV471" s="257"/>
      <c r="BW471" s="257"/>
      <c r="BX471" s="257"/>
      <c r="BY471" s="257"/>
      <c r="BZ471" s="257"/>
      <c r="CA471" s="257"/>
      <c r="CB471" s="257"/>
      <c r="CC471" s="257"/>
      <c r="CD471" s="257"/>
      <c r="CE471" s="257"/>
      <c r="CF471" s="257"/>
      <c r="CG471" s="257"/>
      <c r="CH471" s="257"/>
      <c r="CI471" s="257"/>
      <c r="CJ471" s="257"/>
    </row>
    <row r="472" spans="25:88">
      <c r="Y472" s="257"/>
      <c r="Z472" s="257"/>
      <c r="AA472" s="257"/>
      <c r="AB472" s="257"/>
      <c r="AC472" s="257"/>
      <c r="AD472" s="257"/>
      <c r="AE472" s="257"/>
      <c r="AF472" s="257"/>
      <c r="AG472" s="257"/>
      <c r="AH472" s="257"/>
      <c r="AI472" s="257"/>
      <c r="AJ472" s="257"/>
      <c r="AK472" s="257"/>
      <c r="AL472" s="257"/>
      <c r="AM472" s="257"/>
      <c r="AN472" s="257"/>
      <c r="AO472" s="257"/>
      <c r="AP472" s="257"/>
      <c r="AQ472" s="257"/>
      <c r="AR472" s="257"/>
      <c r="AS472" s="257"/>
      <c r="AT472" s="257"/>
      <c r="AU472" s="257"/>
      <c r="AV472" s="257"/>
      <c r="AW472" s="257"/>
      <c r="AX472" s="257"/>
      <c r="AY472" s="257"/>
      <c r="AZ472" s="257"/>
      <c r="BA472" s="257"/>
      <c r="BB472" s="257"/>
      <c r="BC472" s="257"/>
      <c r="BD472" s="257"/>
      <c r="BE472" s="257"/>
      <c r="BF472" s="257"/>
      <c r="BG472" s="257"/>
      <c r="BH472" s="257"/>
      <c r="BI472" s="257"/>
      <c r="BJ472" s="257"/>
      <c r="BK472" s="257"/>
      <c r="BL472" s="257"/>
      <c r="BM472" s="257"/>
      <c r="BN472" s="257"/>
      <c r="BO472" s="257"/>
      <c r="BP472" s="257"/>
      <c r="BQ472" s="257"/>
      <c r="BR472" s="257"/>
      <c r="BS472" s="257"/>
      <c r="BT472" s="257"/>
      <c r="BU472" s="257"/>
      <c r="BV472" s="257"/>
      <c r="BW472" s="257"/>
      <c r="BX472" s="257"/>
      <c r="BY472" s="257"/>
      <c r="BZ472" s="257"/>
      <c r="CA472" s="257"/>
      <c r="CB472" s="257"/>
      <c r="CC472" s="257"/>
      <c r="CD472" s="257"/>
      <c r="CE472" s="257"/>
      <c r="CF472" s="257"/>
      <c r="CG472" s="257"/>
      <c r="CH472" s="257"/>
      <c r="CI472" s="257"/>
      <c r="CJ472" s="257"/>
    </row>
    <row r="473" spans="25:88">
      <c r="Y473" s="257"/>
      <c r="Z473" s="257"/>
      <c r="AA473" s="257"/>
      <c r="AB473" s="257"/>
      <c r="AC473" s="257"/>
      <c r="AD473" s="257"/>
      <c r="AE473" s="257"/>
      <c r="AF473" s="257"/>
      <c r="AG473" s="257"/>
      <c r="AH473" s="257"/>
      <c r="AI473" s="257"/>
      <c r="AJ473" s="257"/>
      <c r="AK473" s="257"/>
      <c r="AL473" s="257"/>
      <c r="AM473" s="257"/>
      <c r="AN473" s="257"/>
      <c r="AO473" s="257"/>
      <c r="AP473" s="257"/>
      <c r="AQ473" s="257"/>
      <c r="AR473" s="257"/>
      <c r="AS473" s="257"/>
      <c r="AT473" s="257"/>
      <c r="AU473" s="257"/>
      <c r="AV473" s="257"/>
      <c r="AW473" s="257"/>
      <c r="AX473" s="257"/>
      <c r="AY473" s="257"/>
      <c r="AZ473" s="257"/>
      <c r="BA473" s="257"/>
      <c r="BB473" s="257"/>
      <c r="BC473" s="257"/>
      <c r="BD473" s="257"/>
      <c r="BE473" s="257"/>
      <c r="BF473" s="257"/>
      <c r="BG473" s="257"/>
      <c r="BH473" s="257"/>
      <c r="BI473" s="257"/>
      <c r="BJ473" s="257"/>
      <c r="BK473" s="257"/>
      <c r="BL473" s="257"/>
      <c r="BM473" s="257"/>
      <c r="BN473" s="257"/>
      <c r="BO473" s="257"/>
      <c r="BP473" s="257"/>
      <c r="BQ473" s="257"/>
      <c r="BR473" s="257"/>
      <c r="BS473" s="257"/>
      <c r="BT473" s="257"/>
      <c r="BU473" s="257"/>
      <c r="BV473" s="257"/>
      <c r="BW473" s="257"/>
      <c r="BX473" s="257"/>
      <c r="BY473" s="257"/>
      <c r="BZ473" s="257"/>
      <c r="CA473" s="257"/>
      <c r="CB473" s="257"/>
      <c r="CC473" s="257"/>
      <c r="CD473" s="257"/>
      <c r="CE473" s="257"/>
      <c r="CF473" s="257"/>
      <c r="CG473" s="257"/>
      <c r="CH473" s="257"/>
      <c r="CI473" s="257"/>
      <c r="CJ473" s="257"/>
    </row>
    <row r="474" spans="25:88">
      <c r="Y474" s="257"/>
      <c r="Z474" s="257"/>
      <c r="AA474" s="257"/>
      <c r="AB474" s="257"/>
      <c r="AC474" s="257"/>
      <c r="AD474" s="257"/>
      <c r="AE474" s="257"/>
      <c r="AF474" s="257"/>
      <c r="AG474" s="257"/>
      <c r="AH474" s="257"/>
      <c r="AI474" s="257"/>
      <c r="AJ474" s="257"/>
      <c r="AK474" s="257"/>
      <c r="AL474" s="257"/>
      <c r="AM474" s="257"/>
      <c r="AN474" s="257"/>
      <c r="AO474" s="257"/>
      <c r="AP474" s="257"/>
      <c r="AQ474" s="257"/>
      <c r="AR474" s="257"/>
      <c r="AS474" s="257"/>
      <c r="AT474" s="257"/>
      <c r="AU474" s="257"/>
      <c r="AV474" s="257"/>
      <c r="AW474" s="257"/>
      <c r="AX474" s="257"/>
      <c r="AY474" s="257"/>
      <c r="AZ474" s="257"/>
      <c r="BA474" s="257"/>
      <c r="BB474" s="257"/>
      <c r="BC474" s="257"/>
      <c r="BD474" s="257"/>
      <c r="BE474" s="257"/>
      <c r="BF474" s="257"/>
      <c r="BG474" s="257"/>
      <c r="BH474" s="257"/>
      <c r="BI474" s="257"/>
      <c r="BJ474" s="257"/>
      <c r="BK474" s="257"/>
      <c r="BL474" s="257"/>
      <c r="BM474" s="257"/>
      <c r="BN474" s="257"/>
      <c r="BO474" s="257"/>
      <c r="BP474" s="257"/>
      <c r="BQ474" s="257"/>
      <c r="BR474" s="257"/>
      <c r="BS474" s="257"/>
      <c r="BT474" s="257"/>
      <c r="BU474" s="257"/>
      <c r="BV474" s="257"/>
      <c r="BW474" s="257"/>
      <c r="BX474" s="257"/>
      <c r="BY474" s="257"/>
      <c r="BZ474" s="257"/>
      <c r="CA474" s="257"/>
      <c r="CB474" s="257"/>
      <c r="CC474" s="257"/>
      <c r="CD474" s="257"/>
      <c r="CE474" s="257"/>
      <c r="CF474" s="257"/>
      <c r="CG474" s="257"/>
      <c r="CH474" s="257"/>
      <c r="CI474" s="257"/>
      <c r="CJ474" s="257"/>
    </row>
    <row r="475" spans="25:88">
      <c r="Y475" s="257"/>
      <c r="Z475" s="257"/>
      <c r="AA475" s="257"/>
      <c r="AB475" s="257"/>
      <c r="AC475" s="257"/>
      <c r="AD475" s="257"/>
      <c r="AE475" s="257"/>
      <c r="AF475" s="257"/>
      <c r="AG475" s="257"/>
      <c r="AH475" s="257"/>
      <c r="AI475" s="257"/>
      <c r="AJ475" s="257"/>
      <c r="AK475" s="257"/>
      <c r="AL475" s="257"/>
      <c r="AM475" s="257"/>
      <c r="AN475" s="257"/>
      <c r="AO475" s="257"/>
      <c r="AP475" s="257"/>
      <c r="AQ475" s="257"/>
      <c r="AR475" s="257"/>
      <c r="AS475" s="257"/>
      <c r="AT475" s="257"/>
      <c r="AU475" s="257"/>
      <c r="AV475" s="257"/>
      <c r="AW475" s="257"/>
      <c r="AX475" s="257"/>
      <c r="AY475" s="257"/>
      <c r="AZ475" s="257"/>
      <c r="BA475" s="257"/>
      <c r="BB475" s="257"/>
      <c r="BC475" s="257"/>
      <c r="BD475" s="257"/>
      <c r="BE475" s="257"/>
      <c r="BF475" s="257"/>
      <c r="BG475" s="257"/>
      <c r="BH475" s="257"/>
      <c r="BI475" s="257"/>
      <c r="BJ475" s="257"/>
      <c r="BK475" s="257"/>
      <c r="BL475" s="257"/>
      <c r="BM475" s="257"/>
      <c r="BN475" s="257"/>
      <c r="BO475" s="257"/>
      <c r="BP475" s="257"/>
      <c r="BQ475" s="257"/>
      <c r="BR475" s="257"/>
      <c r="BS475" s="257"/>
      <c r="BT475" s="257"/>
      <c r="BU475" s="257"/>
      <c r="BV475" s="257"/>
      <c r="BW475" s="257"/>
      <c r="BX475" s="257"/>
      <c r="BY475" s="257"/>
      <c r="BZ475" s="257"/>
      <c r="CA475" s="257"/>
      <c r="CB475" s="257"/>
      <c r="CC475" s="257"/>
      <c r="CD475" s="257"/>
      <c r="CE475" s="257"/>
      <c r="CF475" s="257"/>
      <c r="CG475" s="257"/>
      <c r="CH475" s="257"/>
      <c r="CI475" s="257"/>
      <c r="CJ475" s="257"/>
    </row>
    <row r="476" spans="25:88">
      <c r="Y476" s="257"/>
      <c r="Z476" s="257"/>
      <c r="AA476" s="257"/>
      <c r="AB476" s="257"/>
      <c r="AC476" s="257"/>
      <c r="AD476" s="257"/>
      <c r="AE476" s="257"/>
      <c r="AF476" s="257"/>
      <c r="AG476" s="257"/>
      <c r="AH476" s="257"/>
      <c r="AI476" s="257"/>
      <c r="AJ476" s="257"/>
      <c r="AK476" s="257"/>
      <c r="AL476" s="257"/>
      <c r="AM476" s="257"/>
      <c r="AN476" s="257"/>
      <c r="AO476" s="257"/>
      <c r="AP476" s="257"/>
      <c r="AQ476" s="257"/>
      <c r="AR476" s="257"/>
      <c r="AS476" s="257"/>
      <c r="AT476" s="257"/>
      <c r="AU476" s="257"/>
      <c r="AV476" s="257"/>
      <c r="AW476" s="257"/>
      <c r="AX476" s="257"/>
      <c r="AY476" s="257"/>
      <c r="AZ476" s="257"/>
      <c r="BA476" s="257"/>
      <c r="BB476" s="257"/>
      <c r="BC476" s="257"/>
      <c r="BD476" s="257"/>
      <c r="BE476" s="257"/>
      <c r="BF476" s="257"/>
      <c r="BG476" s="257"/>
      <c r="BH476" s="257"/>
      <c r="BI476" s="257"/>
      <c r="BJ476" s="257"/>
      <c r="BK476" s="257"/>
      <c r="BL476" s="257"/>
      <c r="BM476" s="257"/>
      <c r="BN476" s="257"/>
      <c r="BO476" s="257"/>
      <c r="BP476" s="257"/>
      <c r="BQ476" s="257"/>
      <c r="BR476" s="257"/>
      <c r="BS476" s="257"/>
      <c r="BT476" s="257"/>
      <c r="BU476" s="257"/>
      <c r="BV476" s="257"/>
      <c r="BW476" s="257"/>
      <c r="BX476" s="257"/>
      <c r="BY476" s="257"/>
      <c r="BZ476" s="257"/>
      <c r="CA476" s="257"/>
      <c r="CB476" s="257"/>
      <c r="CC476" s="257"/>
      <c r="CD476" s="257"/>
      <c r="CE476" s="257"/>
      <c r="CF476" s="257"/>
      <c r="CG476" s="257"/>
      <c r="CH476" s="257"/>
      <c r="CI476" s="257"/>
      <c r="CJ476" s="257"/>
    </row>
    <row r="477" spans="25:88">
      <c r="Y477" s="257"/>
      <c r="Z477" s="257"/>
      <c r="AA477" s="257"/>
      <c r="AB477" s="257"/>
      <c r="AC477" s="257"/>
      <c r="AD477" s="257"/>
      <c r="AE477" s="257"/>
      <c r="AF477" s="257"/>
      <c r="AG477" s="257"/>
      <c r="AH477" s="257"/>
      <c r="AI477" s="257"/>
      <c r="AJ477" s="257"/>
      <c r="AK477" s="257"/>
      <c r="AL477" s="257"/>
      <c r="AM477" s="257"/>
      <c r="AN477" s="257"/>
      <c r="AO477" s="257"/>
      <c r="AP477" s="257"/>
      <c r="AQ477" s="257"/>
      <c r="AR477" s="257"/>
      <c r="AS477" s="257"/>
      <c r="AT477" s="257"/>
      <c r="AU477" s="257"/>
      <c r="AV477" s="257"/>
      <c r="AW477" s="257"/>
      <c r="AX477" s="257"/>
      <c r="AY477" s="257"/>
      <c r="AZ477" s="257"/>
      <c r="BA477" s="257"/>
      <c r="BB477" s="257"/>
      <c r="BC477" s="257"/>
      <c r="BD477" s="257"/>
      <c r="BE477" s="257"/>
      <c r="BF477" s="257"/>
      <c r="BG477" s="257"/>
      <c r="BH477" s="257"/>
      <c r="BI477" s="257"/>
      <c r="BJ477" s="257"/>
      <c r="BK477" s="257"/>
      <c r="BL477" s="257"/>
      <c r="BM477" s="257"/>
      <c r="BN477" s="257"/>
      <c r="BO477" s="257"/>
      <c r="BP477" s="257"/>
      <c r="BQ477" s="257"/>
      <c r="BR477" s="257"/>
      <c r="BS477" s="257"/>
      <c r="BT477" s="257"/>
      <c r="BU477" s="257"/>
      <c r="BV477" s="257"/>
      <c r="BW477" s="257"/>
      <c r="BX477" s="257"/>
      <c r="BY477" s="257"/>
      <c r="BZ477" s="257"/>
      <c r="CA477" s="257"/>
      <c r="CB477" s="257"/>
      <c r="CC477" s="257"/>
      <c r="CD477" s="257"/>
      <c r="CE477" s="257"/>
      <c r="CF477" s="257"/>
      <c r="CG477" s="257"/>
      <c r="CH477" s="257"/>
      <c r="CI477" s="257"/>
      <c r="CJ477" s="257"/>
    </row>
    <row r="478" spans="25:88">
      <c r="Y478" s="257"/>
      <c r="Z478" s="257"/>
      <c r="AA478" s="257"/>
      <c r="AB478" s="257"/>
      <c r="AC478" s="257"/>
      <c r="AD478" s="257"/>
      <c r="AE478" s="257"/>
      <c r="AF478" s="257"/>
      <c r="AG478" s="257"/>
      <c r="AH478" s="257"/>
      <c r="AI478" s="257"/>
      <c r="AJ478" s="257"/>
      <c r="AK478" s="257"/>
      <c r="AL478" s="257"/>
      <c r="AM478" s="257"/>
      <c r="AN478" s="257"/>
      <c r="AO478" s="257"/>
      <c r="AP478" s="257"/>
      <c r="AQ478" s="257"/>
      <c r="AR478" s="257"/>
      <c r="AS478" s="257"/>
      <c r="AT478" s="257"/>
      <c r="AU478" s="257"/>
      <c r="AV478" s="257"/>
      <c r="AW478" s="257"/>
      <c r="AX478" s="257"/>
      <c r="AY478" s="257"/>
      <c r="AZ478" s="257"/>
      <c r="BA478" s="257"/>
      <c r="BB478" s="257"/>
      <c r="BC478" s="257"/>
      <c r="BD478" s="257"/>
      <c r="BE478" s="257"/>
      <c r="BF478" s="257"/>
      <c r="BG478" s="257"/>
      <c r="BH478" s="257"/>
      <c r="BI478" s="257"/>
      <c r="BJ478" s="257"/>
      <c r="BK478" s="257"/>
      <c r="BL478" s="257"/>
      <c r="BM478" s="257"/>
      <c r="BN478" s="257"/>
      <c r="BO478" s="257"/>
      <c r="BP478" s="257"/>
      <c r="BQ478" s="257"/>
      <c r="BR478" s="257"/>
      <c r="BS478" s="257"/>
      <c r="BT478" s="257"/>
      <c r="BU478" s="257"/>
      <c r="BV478" s="257"/>
      <c r="BW478" s="257"/>
      <c r="BX478" s="257"/>
      <c r="BY478" s="257"/>
      <c r="BZ478" s="257"/>
      <c r="CA478" s="257"/>
      <c r="CB478" s="257"/>
      <c r="CC478" s="257"/>
      <c r="CD478" s="257"/>
      <c r="CE478" s="257"/>
      <c r="CF478" s="257"/>
      <c r="CG478" s="257"/>
      <c r="CH478" s="257"/>
      <c r="CI478" s="257"/>
      <c r="CJ478" s="257"/>
    </row>
    <row r="479" spans="25:88">
      <c r="Y479" s="257"/>
      <c r="Z479" s="257"/>
      <c r="AA479" s="257"/>
      <c r="AB479" s="257"/>
      <c r="AC479" s="257"/>
      <c r="AD479" s="257"/>
      <c r="AE479" s="257"/>
      <c r="AF479" s="257"/>
      <c r="AG479" s="257"/>
      <c r="AH479" s="257"/>
      <c r="AI479" s="257"/>
      <c r="AJ479" s="257"/>
      <c r="AK479" s="257"/>
      <c r="AL479" s="257"/>
      <c r="AM479" s="257"/>
      <c r="AN479" s="257"/>
      <c r="AO479" s="257"/>
      <c r="AP479" s="257"/>
      <c r="AQ479" s="257"/>
      <c r="AR479" s="257"/>
      <c r="AS479" s="257"/>
      <c r="AT479" s="257"/>
      <c r="AU479" s="257"/>
      <c r="AV479" s="257"/>
      <c r="AW479" s="257"/>
      <c r="AX479" s="257"/>
      <c r="AY479" s="257"/>
      <c r="AZ479" s="257"/>
      <c r="BA479" s="257"/>
      <c r="BB479" s="257"/>
      <c r="BC479" s="257"/>
      <c r="BD479" s="257"/>
      <c r="BE479" s="257"/>
      <c r="BF479" s="257"/>
      <c r="BG479" s="257"/>
      <c r="BH479" s="257"/>
      <c r="BI479" s="257"/>
      <c r="BJ479" s="257"/>
      <c r="BK479" s="257"/>
      <c r="BL479" s="257"/>
      <c r="BM479" s="257"/>
      <c r="BN479" s="257"/>
      <c r="BO479" s="257"/>
      <c r="BP479" s="257"/>
      <c r="BQ479" s="257"/>
      <c r="BR479" s="257"/>
      <c r="BS479" s="257"/>
      <c r="BT479" s="257"/>
      <c r="BU479" s="257"/>
      <c r="BV479" s="257"/>
      <c r="BW479" s="257"/>
      <c r="BX479" s="257"/>
      <c r="BY479" s="257"/>
      <c r="BZ479" s="257"/>
      <c r="CA479" s="257"/>
      <c r="CB479" s="257"/>
      <c r="CC479" s="257"/>
      <c r="CD479" s="257"/>
      <c r="CE479" s="257"/>
      <c r="CF479" s="257"/>
      <c r="CG479" s="257"/>
      <c r="CH479" s="257"/>
      <c r="CI479" s="257"/>
      <c r="CJ479" s="257"/>
    </row>
    <row r="480" spans="25:88">
      <c r="Y480" s="257"/>
      <c r="Z480" s="257"/>
      <c r="AA480" s="257"/>
      <c r="AB480" s="257"/>
      <c r="AC480" s="257"/>
      <c r="AD480" s="257"/>
      <c r="AE480" s="257"/>
      <c r="AF480" s="257"/>
      <c r="AG480" s="257"/>
      <c r="AH480" s="257"/>
      <c r="AI480" s="257"/>
      <c r="AJ480" s="257"/>
      <c r="AK480" s="257"/>
      <c r="AL480" s="257"/>
      <c r="AM480" s="257"/>
      <c r="AN480" s="257"/>
      <c r="AO480" s="257"/>
      <c r="AP480" s="257"/>
      <c r="AQ480" s="257"/>
      <c r="AR480" s="257"/>
      <c r="AS480" s="257"/>
      <c r="AT480" s="257"/>
      <c r="AU480" s="257"/>
      <c r="AV480" s="257"/>
      <c r="AW480" s="257"/>
      <c r="AX480" s="257"/>
      <c r="AY480" s="257"/>
      <c r="AZ480" s="257"/>
      <c r="BA480" s="257"/>
      <c r="BB480" s="257"/>
      <c r="BC480" s="257"/>
      <c r="BD480" s="257"/>
      <c r="BE480" s="257"/>
      <c r="BF480" s="257"/>
      <c r="BG480" s="257"/>
      <c r="BH480" s="257"/>
      <c r="BI480" s="257"/>
      <c r="BJ480" s="257"/>
      <c r="BK480" s="257"/>
      <c r="BL480" s="257"/>
      <c r="BM480" s="257"/>
      <c r="BN480" s="257"/>
      <c r="BO480" s="257"/>
      <c r="BP480" s="257"/>
      <c r="BQ480" s="257"/>
      <c r="BR480" s="257"/>
      <c r="BS480" s="257"/>
      <c r="BT480" s="257"/>
      <c r="BU480" s="257"/>
      <c r="BV480" s="257"/>
      <c r="BW480" s="257"/>
      <c r="BX480" s="257"/>
      <c r="BY480" s="257"/>
      <c r="BZ480" s="257"/>
      <c r="CA480" s="257"/>
      <c r="CB480" s="257"/>
      <c r="CC480" s="257"/>
      <c r="CD480" s="257"/>
      <c r="CE480" s="257"/>
      <c r="CF480" s="257"/>
      <c r="CG480" s="257"/>
      <c r="CH480" s="257"/>
      <c r="CI480" s="257"/>
      <c r="CJ480" s="257"/>
    </row>
    <row r="481" spans="25:88">
      <c r="Y481" s="257"/>
      <c r="Z481" s="257"/>
      <c r="AA481" s="257"/>
      <c r="AB481" s="257"/>
      <c r="AC481" s="257"/>
      <c r="AD481" s="257"/>
      <c r="AE481" s="257"/>
      <c r="AF481" s="257"/>
      <c r="AG481" s="257"/>
      <c r="AH481" s="257"/>
      <c r="AI481" s="257"/>
      <c r="AJ481" s="257"/>
      <c r="AK481" s="257"/>
      <c r="AL481" s="257"/>
      <c r="AM481" s="257"/>
      <c r="AN481" s="257"/>
      <c r="AO481" s="257"/>
      <c r="AP481" s="257"/>
      <c r="AQ481" s="257"/>
      <c r="AR481" s="257"/>
      <c r="AS481" s="257"/>
      <c r="AT481" s="257"/>
      <c r="AU481" s="257"/>
      <c r="AV481" s="257"/>
      <c r="AW481" s="257"/>
      <c r="AX481" s="257"/>
      <c r="AY481" s="257"/>
      <c r="AZ481" s="257"/>
      <c r="BA481" s="257"/>
      <c r="BB481" s="257"/>
      <c r="BC481" s="257"/>
      <c r="BD481" s="257"/>
      <c r="BE481" s="257"/>
      <c r="BF481" s="257"/>
      <c r="BG481" s="257"/>
      <c r="BH481" s="257"/>
      <c r="BI481" s="257"/>
      <c r="BJ481" s="257"/>
      <c r="BK481" s="257"/>
      <c r="BL481" s="257"/>
      <c r="BM481" s="257"/>
      <c r="BN481" s="257"/>
      <c r="BO481" s="257"/>
      <c r="BP481" s="257"/>
      <c r="BQ481" s="257"/>
      <c r="BR481" s="257"/>
      <c r="BS481" s="257"/>
      <c r="BT481" s="257"/>
      <c r="BU481" s="257"/>
      <c r="BV481" s="257"/>
      <c r="BW481" s="257"/>
      <c r="BX481" s="257"/>
      <c r="BY481" s="257"/>
      <c r="BZ481" s="257"/>
      <c r="CA481" s="257"/>
      <c r="CB481" s="257"/>
      <c r="CC481" s="257"/>
      <c r="CD481" s="257"/>
      <c r="CE481" s="257"/>
      <c r="CF481" s="257"/>
      <c r="CG481" s="257"/>
      <c r="CH481" s="257"/>
      <c r="CI481" s="257"/>
      <c r="CJ481" s="257"/>
    </row>
    <row r="482" spans="25:88">
      <c r="Y482" s="257"/>
      <c r="Z482" s="257"/>
      <c r="AA482" s="257"/>
      <c r="AB482" s="257"/>
      <c r="AC482" s="257"/>
      <c r="AD482" s="257"/>
      <c r="AE482" s="257"/>
      <c r="AF482" s="257"/>
      <c r="AG482" s="257"/>
      <c r="AH482" s="257"/>
      <c r="AI482" s="257"/>
      <c r="AJ482" s="257"/>
      <c r="AK482" s="257"/>
      <c r="AL482" s="257"/>
      <c r="AM482" s="257"/>
      <c r="AN482" s="257"/>
      <c r="AO482" s="257"/>
      <c r="AP482" s="257"/>
      <c r="AQ482" s="257"/>
      <c r="AR482" s="257"/>
      <c r="AS482" s="257"/>
      <c r="AT482" s="257"/>
      <c r="AU482" s="257"/>
      <c r="AV482" s="257"/>
      <c r="AW482" s="257"/>
      <c r="AX482" s="257"/>
      <c r="AY482" s="257"/>
      <c r="AZ482" s="257"/>
      <c r="BA482" s="257"/>
      <c r="BB482" s="257"/>
      <c r="BC482" s="257"/>
      <c r="BD482" s="257"/>
      <c r="BE482" s="257"/>
      <c r="BF482" s="257"/>
      <c r="BG482" s="257"/>
      <c r="BH482" s="257"/>
      <c r="BI482" s="257"/>
      <c r="BJ482" s="257"/>
      <c r="BK482" s="257"/>
      <c r="BL482" s="257"/>
      <c r="BM482" s="257"/>
      <c r="BN482" s="257"/>
      <c r="BO482" s="257"/>
      <c r="BP482" s="257"/>
      <c r="BQ482" s="257"/>
      <c r="BR482" s="257"/>
      <c r="BS482" s="257"/>
      <c r="BT482" s="257"/>
      <c r="BU482" s="257"/>
      <c r="BV482" s="257"/>
      <c r="BW482" s="257"/>
      <c r="BX482" s="257"/>
      <c r="BY482" s="257"/>
      <c r="BZ482" s="257"/>
      <c r="CA482" s="257"/>
      <c r="CB482" s="257"/>
      <c r="CC482" s="257"/>
      <c r="CD482" s="257"/>
      <c r="CE482" s="257"/>
      <c r="CF482" s="257"/>
      <c r="CG482" s="257"/>
      <c r="CH482" s="257"/>
      <c r="CI482" s="257"/>
      <c r="CJ482" s="257"/>
    </row>
    <row r="483" spans="25:88">
      <c r="Y483" s="257"/>
      <c r="Z483" s="257"/>
      <c r="AA483" s="257"/>
      <c r="AB483" s="257"/>
      <c r="AC483" s="257"/>
      <c r="AD483" s="257"/>
      <c r="AE483" s="257"/>
      <c r="AF483" s="257"/>
      <c r="AG483" s="257"/>
      <c r="AH483" s="257"/>
      <c r="AI483" s="257"/>
      <c r="AJ483" s="257"/>
      <c r="AK483" s="257"/>
      <c r="AL483" s="257"/>
      <c r="AM483" s="257"/>
      <c r="AN483" s="257"/>
      <c r="AO483" s="257"/>
      <c r="AP483" s="257"/>
      <c r="AQ483" s="257"/>
      <c r="AR483" s="257"/>
      <c r="AS483" s="257"/>
      <c r="AT483" s="257"/>
      <c r="AU483" s="257"/>
      <c r="AV483" s="257"/>
      <c r="AW483" s="257"/>
      <c r="AX483" s="257"/>
      <c r="AY483" s="257"/>
      <c r="AZ483" s="257"/>
      <c r="BA483" s="257"/>
      <c r="BB483" s="257"/>
      <c r="BC483" s="257"/>
      <c r="BD483" s="257"/>
      <c r="BE483" s="257"/>
      <c r="BF483" s="257"/>
      <c r="BG483" s="257"/>
      <c r="BH483" s="257"/>
      <c r="BI483" s="257"/>
      <c r="BJ483" s="257"/>
      <c r="BK483" s="257"/>
      <c r="BL483" s="257"/>
      <c r="BM483" s="257"/>
      <c r="BN483" s="257"/>
      <c r="BO483" s="257"/>
      <c r="BP483" s="257"/>
      <c r="BQ483" s="257"/>
      <c r="BR483" s="257"/>
      <c r="BS483" s="257"/>
      <c r="BT483" s="257"/>
      <c r="BU483" s="257"/>
      <c r="BV483" s="257"/>
      <c r="BW483" s="257"/>
      <c r="BX483" s="257"/>
      <c r="BY483" s="257"/>
      <c r="BZ483" s="257"/>
      <c r="CA483" s="257"/>
      <c r="CB483" s="257"/>
      <c r="CC483" s="257"/>
      <c r="CD483" s="257"/>
      <c r="CE483" s="257"/>
      <c r="CF483" s="257"/>
      <c r="CG483" s="257"/>
      <c r="CH483" s="257"/>
      <c r="CI483" s="257"/>
      <c r="CJ483" s="257"/>
    </row>
    <row r="484" spans="25:88">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7"/>
      <c r="AY484" s="257"/>
      <c r="AZ484" s="257"/>
      <c r="BA484" s="257"/>
      <c r="BB484" s="257"/>
      <c r="BC484" s="257"/>
      <c r="BD484" s="257"/>
      <c r="BE484" s="257"/>
      <c r="BF484" s="257"/>
      <c r="BG484" s="257"/>
      <c r="BH484" s="257"/>
      <c r="BI484" s="257"/>
      <c r="BJ484" s="257"/>
      <c r="BK484" s="257"/>
      <c r="BL484" s="257"/>
      <c r="BM484" s="257"/>
      <c r="BN484" s="257"/>
      <c r="BO484" s="257"/>
      <c r="BP484" s="257"/>
      <c r="BQ484" s="257"/>
      <c r="BR484" s="257"/>
      <c r="BS484" s="257"/>
      <c r="BT484" s="257"/>
      <c r="BU484" s="257"/>
      <c r="BV484" s="257"/>
      <c r="BW484" s="257"/>
      <c r="BX484" s="257"/>
      <c r="BY484" s="257"/>
      <c r="BZ484" s="257"/>
      <c r="CA484" s="257"/>
      <c r="CB484" s="257"/>
      <c r="CC484" s="257"/>
      <c r="CD484" s="257"/>
      <c r="CE484" s="257"/>
      <c r="CF484" s="257"/>
      <c r="CG484" s="257"/>
      <c r="CH484" s="257"/>
      <c r="CI484" s="257"/>
      <c r="CJ484" s="257"/>
    </row>
    <row r="485" spans="25:88">
      <c r="Y485" s="257"/>
      <c r="Z485" s="257"/>
      <c r="AA485" s="257"/>
      <c r="AB485" s="257"/>
      <c r="AC485" s="257"/>
      <c r="AD485" s="257"/>
      <c r="AE485" s="257"/>
      <c r="AF485" s="257"/>
      <c r="AG485" s="257"/>
      <c r="AH485" s="257"/>
      <c r="AI485" s="257"/>
      <c r="AJ485" s="257"/>
      <c r="AK485" s="257"/>
      <c r="AL485" s="257"/>
      <c r="AM485" s="257"/>
      <c r="AN485" s="257"/>
      <c r="AO485" s="257"/>
      <c r="AP485" s="257"/>
      <c r="AQ485" s="257"/>
      <c r="AR485" s="257"/>
      <c r="AS485" s="257"/>
      <c r="AT485" s="257"/>
      <c r="AU485" s="257"/>
      <c r="AV485" s="257"/>
      <c r="AW485" s="257"/>
      <c r="AX485" s="257"/>
      <c r="AY485" s="257"/>
      <c r="AZ485" s="257"/>
      <c r="BA485" s="257"/>
      <c r="BB485" s="257"/>
      <c r="BC485" s="257"/>
      <c r="BD485" s="257"/>
      <c r="BE485" s="257"/>
      <c r="BF485" s="257"/>
      <c r="BG485" s="257"/>
      <c r="BH485" s="257"/>
      <c r="BI485" s="257"/>
      <c r="BJ485" s="257"/>
      <c r="BK485" s="257"/>
      <c r="BL485" s="257"/>
      <c r="BM485" s="257"/>
      <c r="BN485" s="257"/>
      <c r="BO485" s="257"/>
      <c r="BP485" s="257"/>
      <c r="BQ485" s="257"/>
      <c r="BR485" s="257"/>
      <c r="BS485" s="257"/>
      <c r="BT485" s="257"/>
      <c r="BU485" s="257"/>
      <c r="BV485" s="257"/>
      <c r="BW485" s="257"/>
      <c r="BX485" s="257"/>
      <c r="BY485" s="257"/>
      <c r="BZ485" s="257"/>
      <c r="CA485" s="257"/>
      <c r="CB485" s="257"/>
      <c r="CC485" s="257"/>
      <c r="CD485" s="257"/>
      <c r="CE485" s="257"/>
      <c r="CF485" s="257"/>
      <c r="CG485" s="257"/>
      <c r="CH485" s="257"/>
      <c r="CI485" s="257"/>
      <c r="CJ485" s="257"/>
    </row>
    <row r="486" spans="25:88">
      <c r="Y486" s="257"/>
      <c r="Z486" s="257"/>
      <c r="AA486" s="257"/>
      <c r="AB486" s="257"/>
      <c r="AC486" s="257"/>
      <c r="AD486" s="257"/>
      <c r="AE486" s="257"/>
      <c r="AF486" s="257"/>
      <c r="AG486" s="257"/>
      <c r="AH486" s="257"/>
      <c r="AI486" s="257"/>
      <c r="AJ486" s="257"/>
      <c r="AK486" s="257"/>
      <c r="AL486" s="257"/>
      <c r="AM486" s="257"/>
      <c r="AN486" s="257"/>
      <c r="AO486" s="257"/>
      <c r="AP486" s="257"/>
      <c r="AQ486" s="257"/>
      <c r="AR486" s="257"/>
      <c r="AS486" s="257"/>
      <c r="AT486" s="257"/>
      <c r="AU486" s="257"/>
      <c r="AV486" s="257"/>
      <c r="AW486" s="257"/>
      <c r="AX486" s="257"/>
      <c r="AY486" s="257"/>
      <c r="AZ486" s="257"/>
      <c r="BA486" s="257"/>
      <c r="BB486" s="257"/>
      <c r="BC486" s="257"/>
      <c r="BD486" s="257"/>
      <c r="BE486" s="257"/>
      <c r="BF486" s="257"/>
      <c r="BG486" s="257"/>
      <c r="BH486" s="257"/>
      <c r="BI486" s="257"/>
      <c r="BJ486" s="257"/>
      <c r="BK486" s="257"/>
      <c r="BL486" s="257"/>
      <c r="BM486" s="257"/>
      <c r="BN486" s="257"/>
      <c r="BO486" s="257"/>
      <c r="BP486" s="257"/>
      <c r="BQ486" s="257"/>
      <c r="BR486" s="257"/>
      <c r="BS486" s="257"/>
      <c r="BT486" s="257"/>
      <c r="BU486" s="257"/>
      <c r="BV486" s="257"/>
      <c r="BW486" s="257"/>
      <c r="BX486" s="257"/>
      <c r="BY486" s="257"/>
      <c r="BZ486" s="257"/>
      <c r="CA486" s="257"/>
      <c r="CB486" s="257"/>
      <c r="CC486" s="257"/>
      <c r="CD486" s="257"/>
      <c r="CE486" s="257"/>
      <c r="CF486" s="257"/>
      <c r="CG486" s="257"/>
      <c r="CH486" s="257"/>
      <c r="CI486" s="257"/>
      <c r="CJ486" s="257"/>
    </row>
    <row r="487" spans="25:88">
      <c r="Y487" s="257"/>
      <c r="Z487" s="257"/>
      <c r="AA487" s="257"/>
      <c r="AB487" s="257"/>
      <c r="AC487" s="257"/>
      <c r="AD487" s="257"/>
      <c r="AE487" s="257"/>
      <c r="AF487" s="257"/>
      <c r="AG487" s="257"/>
      <c r="AH487" s="257"/>
      <c r="AI487" s="257"/>
      <c r="AJ487" s="257"/>
      <c r="AK487" s="257"/>
      <c r="AL487" s="257"/>
      <c r="AM487" s="257"/>
      <c r="AN487" s="257"/>
      <c r="AO487" s="257"/>
      <c r="AP487" s="257"/>
      <c r="AQ487" s="257"/>
      <c r="AR487" s="257"/>
      <c r="AS487" s="257"/>
      <c r="AT487" s="257"/>
      <c r="AU487" s="257"/>
      <c r="AV487" s="257"/>
      <c r="AW487" s="257"/>
      <c r="AX487" s="257"/>
      <c r="AY487" s="257"/>
      <c r="AZ487" s="257"/>
      <c r="BA487" s="257"/>
      <c r="BB487" s="257"/>
      <c r="BC487" s="257"/>
      <c r="BD487" s="257"/>
      <c r="BE487" s="257"/>
      <c r="BF487" s="257"/>
      <c r="BG487" s="257"/>
      <c r="BH487" s="257"/>
      <c r="BI487" s="257"/>
      <c r="BJ487" s="257"/>
      <c r="BK487" s="257"/>
      <c r="BL487" s="257"/>
      <c r="BM487" s="257"/>
      <c r="BN487" s="257"/>
      <c r="BO487" s="257"/>
      <c r="BP487" s="257"/>
      <c r="BQ487" s="257"/>
      <c r="BR487" s="257"/>
      <c r="BS487" s="257"/>
      <c r="BT487" s="257"/>
      <c r="BU487" s="257"/>
      <c r="BV487" s="257"/>
      <c r="BW487" s="257"/>
      <c r="BX487" s="257"/>
      <c r="BY487" s="257"/>
      <c r="BZ487" s="257"/>
      <c r="CA487" s="257"/>
      <c r="CB487" s="257"/>
      <c r="CC487" s="257"/>
      <c r="CD487" s="257"/>
      <c r="CE487" s="257"/>
      <c r="CF487" s="257"/>
      <c r="CG487" s="257"/>
      <c r="CH487" s="257"/>
      <c r="CI487" s="257"/>
      <c r="CJ487" s="257"/>
    </row>
    <row r="488" spans="25:88">
      <c r="Y488" s="257"/>
      <c r="Z488" s="257"/>
      <c r="AA488" s="257"/>
      <c r="AB488" s="257"/>
      <c r="AC488" s="257"/>
      <c r="AD488" s="257"/>
      <c r="AE488" s="257"/>
      <c r="AF488" s="257"/>
      <c r="AG488" s="257"/>
      <c r="AH488" s="257"/>
      <c r="AI488" s="257"/>
      <c r="AJ488" s="257"/>
      <c r="AK488" s="257"/>
      <c r="AL488" s="257"/>
      <c r="AM488" s="257"/>
      <c r="AN488" s="257"/>
      <c r="AO488" s="257"/>
      <c r="AP488" s="257"/>
      <c r="AQ488" s="257"/>
      <c r="AR488" s="257"/>
      <c r="AS488" s="257"/>
      <c r="AT488" s="257"/>
      <c r="AU488" s="257"/>
      <c r="AV488" s="257"/>
      <c r="AW488" s="257"/>
      <c r="AX488" s="257"/>
      <c r="AY488" s="257"/>
      <c r="AZ488" s="257"/>
      <c r="BA488" s="257"/>
      <c r="BB488" s="257"/>
      <c r="BC488" s="257"/>
      <c r="BD488" s="257"/>
      <c r="BE488" s="257"/>
      <c r="BF488" s="257"/>
      <c r="BG488" s="257"/>
      <c r="BH488" s="257"/>
      <c r="BI488" s="257"/>
      <c r="BJ488" s="257"/>
      <c r="BK488" s="257"/>
      <c r="BL488" s="257"/>
      <c r="BM488" s="257"/>
      <c r="BN488" s="257"/>
      <c r="BO488" s="257"/>
      <c r="BP488" s="257"/>
      <c r="BQ488" s="257"/>
      <c r="BR488" s="257"/>
      <c r="BS488" s="257"/>
      <c r="BT488" s="257"/>
      <c r="BU488" s="257"/>
      <c r="BV488" s="257"/>
      <c r="BW488" s="257"/>
      <c r="BX488" s="257"/>
      <c r="BY488" s="257"/>
      <c r="BZ488" s="257"/>
      <c r="CA488" s="257"/>
      <c r="CB488" s="257"/>
      <c r="CC488" s="257"/>
      <c r="CD488" s="257"/>
      <c r="CE488" s="257"/>
      <c r="CF488" s="257"/>
      <c r="CG488" s="257"/>
      <c r="CH488" s="257"/>
      <c r="CI488" s="257"/>
      <c r="CJ488" s="257"/>
    </row>
    <row r="489" spans="25:88">
      <c r="Y489" s="257"/>
      <c r="Z489" s="257"/>
      <c r="AA489" s="257"/>
      <c r="AB489" s="257"/>
      <c r="AC489" s="257"/>
      <c r="AD489" s="257"/>
      <c r="AE489" s="257"/>
      <c r="AF489" s="257"/>
      <c r="AG489" s="257"/>
      <c r="AH489" s="257"/>
      <c r="AI489" s="257"/>
      <c r="AJ489" s="257"/>
      <c r="AK489" s="257"/>
      <c r="AL489" s="257"/>
      <c r="AM489" s="257"/>
      <c r="AN489" s="257"/>
      <c r="AO489" s="257"/>
      <c r="AP489" s="257"/>
      <c r="AQ489" s="257"/>
      <c r="AR489" s="257"/>
      <c r="AS489" s="257"/>
      <c r="AT489" s="257"/>
      <c r="AU489" s="257"/>
      <c r="AV489" s="257"/>
      <c r="AW489" s="257"/>
      <c r="AX489" s="257"/>
      <c r="AY489" s="257"/>
      <c r="AZ489" s="257"/>
      <c r="BA489" s="257"/>
      <c r="BB489" s="257"/>
      <c r="BC489" s="257"/>
      <c r="BD489" s="257"/>
      <c r="BE489" s="257"/>
      <c r="BF489" s="257"/>
      <c r="BG489" s="257"/>
      <c r="BH489" s="257"/>
      <c r="BI489" s="257"/>
      <c r="BJ489" s="257"/>
      <c r="BK489" s="257"/>
      <c r="BL489" s="257"/>
      <c r="BM489" s="257"/>
      <c r="BN489" s="257"/>
      <c r="BO489" s="257"/>
      <c r="BP489" s="257"/>
      <c r="BQ489" s="257"/>
      <c r="BR489" s="257"/>
      <c r="BS489" s="257"/>
      <c r="BT489" s="257"/>
      <c r="BU489" s="257"/>
      <c r="BV489" s="257"/>
      <c r="BW489" s="257"/>
      <c r="BX489" s="257"/>
      <c r="BY489" s="257"/>
      <c r="BZ489" s="257"/>
      <c r="CA489" s="257"/>
      <c r="CB489" s="257"/>
      <c r="CC489" s="257"/>
      <c r="CD489" s="257"/>
      <c r="CE489" s="257"/>
      <c r="CF489" s="257"/>
      <c r="CG489" s="257"/>
      <c r="CH489" s="257"/>
      <c r="CI489" s="257"/>
      <c r="CJ489" s="257"/>
    </row>
    <row r="490" spans="25:88">
      <c r="Y490" s="257"/>
      <c r="Z490" s="257"/>
      <c r="AA490" s="257"/>
      <c r="AB490" s="257"/>
      <c r="AC490" s="257"/>
      <c r="AD490" s="257"/>
      <c r="AE490" s="257"/>
      <c r="AF490" s="257"/>
      <c r="AG490" s="257"/>
      <c r="AH490" s="257"/>
      <c r="AI490" s="257"/>
      <c r="AJ490" s="257"/>
      <c r="AK490" s="257"/>
      <c r="AL490" s="257"/>
      <c r="AM490" s="257"/>
      <c r="AN490" s="257"/>
      <c r="AO490" s="257"/>
      <c r="AP490" s="257"/>
      <c r="AQ490" s="257"/>
      <c r="AR490" s="257"/>
      <c r="AS490" s="257"/>
      <c r="AT490" s="257"/>
      <c r="AU490" s="257"/>
      <c r="AV490" s="257"/>
      <c r="AW490" s="257"/>
      <c r="AX490" s="257"/>
      <c r="AY490" s="257"/>
      <c r="AZ490" s="257"/>
      <c r="BA490" s="257"/>
      <c r="BB490" s="257"/>
      <c r="BC490" s="257"/>
      <c r="BD490" s="257"/>
      <c r="BE490" s="257"/>
      <c r="BF490" s="257"/>
      <c r="BG490" s="257"/>
      <c r="BH490" s="257"/>
      <c r="BI490" s="257"/>
      <c r="BJ490" s="257"/>
      <c r="BK490" s="257"/>
      <c r="BL490" s="257"/>
      <c r="BM490" s="257"/>
      <c r="BN490" s="257"/>
      <c r="BO490" s="257"/>
      <c r="BP490" s="257"/>
      <c r="BQ490" s="257"/>
      <c r="BR490" s="257"/>
      <c r="BS490" s="257"/>
      <c r="BT490" s="257"/>
      <c r="BU490" s="257"/>
      <c r="BV490" s="257"/>
      <c r="BW490" s="257"/>
      <c r="BX490" s="257"/>
      <c r="BY490" s="257"/>
      <c r="BZ490" s="257"/>
      <c r="CA490" s="257"/>
      <c r="CB490" s="257"/>
      <c r="CC490" s="257"/>
      <c r="CD490" s="257"/>
      <c r="CE490" s="257"/>
      <c r="CF490" s="257"/>
      <c r="CG490" s="257"/>
      <c r="CH490" s="257"/>
      <c r="CI490" s="257"/>
      <c r="CJ490" s="257"/>
    </row>
    <row r="491" spans="25:88">
      <c r="Y491" s="257"/>
      <c r="Z491" s="257"/>
      <c r="AA491" s="257"/>
      <c r="AB491" s="257"/>
      <c r="AC491" s="257"/>
      <c r="AD491" s="257"/>
      <c r="AE491" s="257"/>
      <c r="AF491" s="257"/>
      <c r="AG491" s="257"/>
      <c r="AH491" s="257"/>
      <c r="AI491" s="257"/>
      <c r="AJ491" s="257"/>
      <c r="AK491" s="257"/>
      <c r="AL491" s="257"/>
      <c r="AM491" s="257"/>
      <c r="AN491" s="257"/>
      <c r="AO491" s="257"/>
      <c r="AP491" s="257"/>
      <c r="AQ491" s="257"/>
      <c r="AR491" s="257"/>
      <c r="AS491" s="257"/>
      <c r="AT491" s="257"/>
      <c r="AU491" s="257"/>
      <c r="AV491" s="257"/>
      <c r="AW491" s="257"/>
      <c r="AX491" s="257"/>
      <c r="AY491" s="257"/>
      <c r="AZ491" s="257"/>
      <c r="BA491" s="257"/>
      <c r="BB491" s="257"/>
      <c r="BC491" s="257"/>
      <c r="BD491" s="257"/>
      <c r="BE491" s="257"/>
      <c r="BF491" s="257"/>
      <c r="BG491" s="257"/>
      <c r="BH491" s="257"/>
      <c r="BI491" s="257"/>
      <c r="BJ491" s="257"/>
      <c r="BK491" s="257"/>
      <c r="BL491" s="257"/>
      <c r="BM491" s="257"/>
      <c r="BN491" s="257"/>
      <c r="BO491" s="257"/>
      <c r="BP491" s="257"/>
      <c r="BQ491" s="257"/>
      <c r="BR491" s="257"/>
      <c r="BS491" s="257"/>
      <c r="BT491" s="257"/>
      <c r="BU491" s="257"/>
      <c r="BV491" s="257"/>
      <c r="BW491" s="257"/>
      <c r="BX491" s="257"/>
      <c r="BY491" s="257"/>
      <c r="BZ491" s="257"/>
      <c r="CA491" s="257"/>
      <c r="CB491" s="257"/>
      <c r="CC491" s="257"/>
      <c r="CD491" s="257"/>
      <c r="CE491" s="257"/>
      <c r="CF491" s="257"/>
      <c r="CG491" s="257"/>
      <c r="CH491" s="257"/>
      <c r="CI491" s="257"/>
      <c r="CJ491" s="257"/>
    </row>
    <row r="492" spans="25:88">
      <c r="Y492" s="257"/>
      <c r="Z492" s="257"/>
      <c r="AA492" s="257"/>
      <c r="AB492" s="257"/>
      <c r="AC492" s="257"/>
      <c r="AD492" s="257"/>
      <c r="AE492" s="257"/>
      <c r="AF492" s="257"/>
      <c r="AG492" s="257"/>
      <c r="AH492" s="257"/>
      <c r="AI492" s="257"/>
      <c r="AJ492" s="257"/>
      <c r="AK492" s="257"/>
      <c r="AL492" s="257"/>
      <c r="AM492" s="257"/>
      <c r="AN492" s="257"/>
      <c r="AO492" s="257"/>
      <c r="AP492" s="257"/>
      <c r="AQ492" s="257"/>
      <c r="AR492" s="257"/>
      <c r="AS492" s="257"/>
      <c r="AT492" s="257"/>
      <c r="AU492" s="257"/>
      <c r="AV492" s="257"/>
      <c r="AW492" s="257"/>
      <c r="AX492" s="257"/>
      <c r="AY492" s="257"/>
      <c r="AZ492" s="257"/>
      <c r="BA492" s="257"/>
      <c r="BB492" s="257"/>
      <c r="BC492" s="257"/>
      <c r="BD492" s="257"/>
      <c r="BE492" s="257"/>
      <c r="BF492" s="257"/>
      <c r="BG492" s="257"/>
      <c r="BH492" s="257"/>
      <c r="BI492" s="257"/>
      <c r="BJ492" s="257"/>
      <c r="BK492" s="257"/>
      <c r="BL492" s="257"/>
      <c r="BM492" s="257"/>
      <c r="BN492" s="257"/>
      <c r="BO492" s="257"/>
      <c r="BP492" s="257"/>
      <c r="BQ492" s="257"/>
      <c r="BR492" s="257"/>
      <c r="BS492" s="257"/>
      <c r="BT492" s="257"/>
      <c r="BU492" s="257"/>
      <c r="BV492" s="257"/>
      <c r="BW492" s="257"/>
      <c r="BX492" s="257"/>
      <c r="BY492" s="257"/>
      <c r="BZ492" s="257"/>
      <c r="CA492" s="257"/>
      <c r="CB492" s="257"/>
      <c r="CC492" s="257"/>
      <c r="CD492" s="257"/>
      <c r="CE492" s="257"/>
      <c r="CF492" s="257"/>
      <c r="CG492" s="257"/>
      <c r="CH492" s="257"/>
      <c r="CI492" s="257"/>
      <c r="CJ492" s="257"/>
    </row>
    <row r="493" spans="25:88">
      <c r="Y493" s="257"/>
      <c r="Z493" s="257"/>
      <c r="AA493" s="257"/>
      <c r="AB493" s="257"/>
      <c r="AC493" s="257"/>
      <c r="AD493" s="257"/>
      <c r="AE493" s="257"/>
      <c r="AF493" s="257"/>
      <c r="AG493" s="257"/>
      <c r="AH493" s="257"/>
      <c r="AI493" s="257"/>
      <c r="AJ493" s="257"/>
      <c r="AK493" s="257"/>
      <c r="AL493" s="257"/>
      <c r="AM493" s="257"/>
      <c r="AN493" s="257"/>
      <c r="AO493" s="257"/>
      <c r="AP493" s="257"/>
      <c r="AQ493" s="257"/>
      <c r="AR493" s="257"/>
      <c r="AS493" s="257"/>
      <c r="AT493" s="257"/>
      <c r="AU493" s="257"/>
      <c r="AV493" s="257"/>
      <c r="AW493" s="257"/>
      <c r="AX493" s="257"/>
      <c r="AY493" s="257"/>
      <c r="AZ493" s="257"/>
      <c r="BA493" s="257"/>
      <c r="BB493" s="257"/>
      <c r="BC493" s="257"/>
      <c r="BD493" s="257"/>
      <c r="BE493" s="257"/>
      <c r="BF493" s="257"/>
      <c r="BG493" s="257"/>
      <c r="BH493" s="257"/>
      <c r="BI493" s="257"/>
      <c r="BJ493" s="257"/>
      <c r="BK493" s="257"/>
      <c r="BL493" s="257"/>
      <c r="BM493" s="257"/>
      <c r="BN493" s="257"/>
      <c r="BO493" s="257"/>
      <c r="BP493" s="257"/>
      <c r="BQ493" s="257"/>
      <c r="BR493" s="257"/>
      <c r="BS493" s="257"/>
      <c r="BT493" s="257"/>
      <c r="BU493" s="257"/>
      <c r="BV493" s="257"/>
      <c r="BW493" s="257"/>
      <c r="BX493" s="257"/>
      <c r="BY493" s="257"/>
      <c r="BZ493" s="257"/>
      <c r="CA493" s="257"/>
      <c r="CB493" s="257"/>
      <c r="CC493" s="257"/>
      <c r="CD493" s="257"/>
      <c r="CE493" s="257"/>
      <c r="CF493" s="257"/>
      <c r="CG493" s="257"/>
      <c r="CH493" s="257"/>
      <c r="CI493" s="257"/>
      <c r="CJ493" s="257"/>
    </row>
    <row r="494" spans="25:88">
      <c r="Y494" s="257"/>
      <c r="Z494" s="257"/>
      <c r="AA494" s="257"/>
      <c r="AB494" s="257"/>
      <c r="AC494" s="257"/>
      <c r="AD494" s="257"/>
      <c r="AE494" s="257"/>
      <c r="AF494" s="257"/>
      <c r="AG494" s="257"/>
      <c r="AH494" s="257"/>
      <c r="AI494" s="257"/>
      <c r="AJ494" s="257"/>
      <c r="AK494" s="257"/>
      <c r="AL494" s="257"/>
      <c r="AM494" s="257"/>
      <c r="AN494" s="257"/>
      <c r="AO494" s="257"/>
      <c r="AP494" s="257"/>
      <c r="AQ494" s="257"/>
      <c r="AR494" s="257"/>
      <c r="AS494" s="257"/>
      <c r="AT494" s="257"/>
      <c r="AU494" s="257"/>
      <c r="AV494" s="257"/>
      <c r="AW494" s="257"/>
      <c r="AX494" s="257"/>
      <c r="AY494" s="257"/>
      <c r="AZ494" s="257"/>
      <c r="BA494" s="257"/>
      <c r="BB494" s="257"/>
      <c r="BC494" s="257"/>
      <c r="BD494" s="257"/>
      <c r="BE494" s="257"/>
      <c r="BF494" s="257"/>
      <c r="BG494" s="257"/>
      <c r="BH494" s="257"/>
      <c r="BI494" s="257"/>
      <c r="BJ494" s="257"/>
      <c r="BK494" s="257"/>
      <c r="BL494" s="257"/>
      <c r="BM494" s="257"/>
      <c r="BN494" s="257"/>
      <c r="BO494" s="257"/>
      <c r="BP494" s="257"/>
      <c r="BQ494" s="257"/>
      <c r="BR494" s="257"/>
      <c r="BS494" s="257"/>
      <c r="BT494" s="257"/>
      <c r="BU494" s="257"/>
      <c r="BV494" s="257"/>
      <c r="BW494" s="257"/>
      <c r="BX494" s="257"/>
      <c r="BY494" s="257"/>
      <c r="BZ494" s="257"/>
      <c r="CA494" s="257"/>
      <c r="CB494" s="257"/>
      <c r="CC494" s="257"/>
      <c r="CD494" s="257"/>
      <c r="CE494" s="257"/>
      <c r="CF494" s="257"/>
      <c r="CG494" s="257"/>
      <c r="CH494" s="257"/>
      <c r="CI494" s="257"/>
      <c r="CJ494" s="257"/>
    </row>
    <row r="495" spans="25:88">
      <c r="Y495" s="257"/>
      <c r="Z495" s="257"/>
      <c r="AA495" s="257"/>
      <c r="AB495" s="257"/>
      <c r="AC495" s="257"/>
      <c r="AD495" s="257"/>
      <c r="AE495" s="257"/>
      <c r="AF495" s="257"/>
      <c r="AG495" s="257"/>
      <c r="AH495" s="257"/>
      <c r="AI495" s="257"/>
      <c r="AJ495" s="257"/>
      <c r="AK495" s="257"/>
      <c r="AL495" s="257"/>
      <c r="AM495" s="257"/>
      <c r="AN495" s="257"/>
      <c r="AO495" s="257"/>
      <c r="AP495" s="257"/>
      <c r="AQ495" s="257"/>
      <c r="AR495" s="257"/>
      <c r="AS495" s="257"/>
      <c r="AT495" s="257"/>
      <c r="AU495" s="257"/>
      <c r="AV495" s="257"/>
      <c r="AW495" s="257"/>
      <c r="AX495" s="257"/>
      <c r="AY495" s="257"/>
      <c r="AZ495" s="257"/>
      <c r="BA495" s="257"/>
      <c r="BB495" s="257"/>
      <c r="BC495" s="257"/>
      <c r="BD495" s="257"/>
      <c r="BE495" s="257"/>
      <c r="BF495" s="257"/>
      <c r="BG495" s="257"/>
      <c r="BH495" s="257"/>
      <c r="BI495" s="257"/>
      <c r="BJ495" s="257"/>
      <c r="BK495" s="257"/>
      <c r="BL495" s="257"/>
      <c r="BM495" s="257"/>
      <c r="BN495" s="257"/>
      <c r="BO495" s="257"/>
      <c r="BP495" s="257"/>
      <c r="BQ495" s="257"/>
      <c r="BR495" s="257"/>
      <c r="BS495" s="257"/>
      <c r="BT495" s="257"/>
      <c r="BU495" s="257"/>
      <c r="BV495" s="257"/>
      <c r="BW495" s="257"/>
      <c r="BX495" s="257"/>
      <c r="BY495" s="257"/>
      <c r="BZ495" s="257"/>
      <c r="CA495" s="257"/>
      <c r="CB495" s="257"/>
      <c r="CC495" s="257"/>
      <c r="CD495" s="257"/>
      <c r="CE495" s="257"/>
      <c r="CF495" s="257"/>
      <c r="CG495" s="257"/>
      <c r="CH495" s="257"/>
      <c r="CI495" s="257"/>
      <c r="CJ495" s="257"/>
    </row>
    <row r="496" spans="25:88">
      <c r="Y496" s="257"/>
      <c r="Z496" s="257"/>
      <c r="AA496" s="257"/>
      <c r="AB496" s="257"/>
      <c r="AC496" s="257"/>
      <c r="AD496" s="257"/>
      <c r="AE496" s="257"/>
      <c r="AF496" s="257"/>
      <c r="AG496" s="257"/>
      <c r="AH496" s="257"/>
      <c r="AI496" s="257"/>
      <c r="AJ496" s="257"/>
      <c r="AK496" s="257"/>
      <c r="AL496" s="257"/>
      <c r="AM496" s="257"/>
      <c r="AN496" s="257"/>
      <c r="AO496" s="257"/>
      <c r="AP496" s="257"/>
      <c r="AQ496" s="257"/>
      <c r="AR496" s="257"/>
      <c r="AS496" s="257"/>
      <c r="AT496" s="257"/>
      <c r="AU496" s="257"/>
      <c r="AV496" s="257"/>
      <c r="AW496" s="257"/>
      <c r="AX496" s="257"/>
      <c r="AY496" s="257"/>
      <c r="AZ496" s="257"/>
      <c r="BA496" s="257"/>
      <c r="BB496" s="257"/>
      <c r="BC496" s="257"/>
      <c r="BD496" s="257"/>
      <c r="BE496" s="257"/>
      <c r="BF496" s="257"/>
      <c r="BG496" s="257"/>
      <c r="BH496" s="257"/>
      <c r="BI496" s="257"/>
      <c r="BJ496" s="257"/>
      <c r="BK496" s="257"/>
      <c r="BL496" s="257"/>
      <c r="BM496" s="257"/>
      <c r="BN496" s="257"/>
      <c r="BO496" s="257"/>
      <c r="BP496" s="257"/>
      <c r="BQ496" s="257"/>
      <c r="BR496" s="257"/>
      <c r="BS496" s="257"/>
      <c r="BT496" s="257"/>
      <c r="BU496" s="257"/>
      <c r="BV496" s="257"/>
      <c r="BW496" s="257"/>
      <c r="BX496" s="257"/>
      <c r="BY496" s="257"/>
      <c r="BZ496" s="257"/>
      <c r="CA496" s="257"/>
      <c r="CB496" s="257"/>
      <c r="CC496" s="257"/>
      <c r="CD496" s="257"/>
      <c r="CE496" s="257"/>
      <c r="CF496" s="257"/>
      <c r="CG496" s="257"/>
      <c r="CH496" s="257"/>
      <c r="CI496" s="257"/>
      <c r="CJ496" s="257"/>
    </row>
    <row r="497" spans="25:88">
      <c r="Y497" s="257"/>
      <c r="Z497" s="257"/>
      <c r="AA497" s="257"/>
      <c r="AB497" s="257"/>
      <c r="AC497" s="257"/>
      <c r="AD497" s="257"/>
      <c r="AE497" s="257"/>
      <c r="AF497" s="257"/>
      <c r="AG497" s="257"/>
      <c r="AH497" s="257"/>
      <c r="AI497" s="257"/>
      <c r="AJ497" s="257"/>
      <c r="AK497" s="257"/>
      <c r="AL497" s="257"/>
      <c r="AM497" s="257"/>
      <c r="AN497" s="257"/>
      <c r="AO497" s="257"/>
      <c r="AP497" s="257"/>
      <c r="AQ497" s="257"/>
      <c r="AR497" s="257"/>
      <c r="AS497" s="257"/>
      <c r="AT497" s="257"/>
      <c r="AU497" s="257"/>
      <c r="AV497" s="257"/>
      <c r="AW497" s="257"/>
      <c r="AX497" s="257"/>
      <c r="AY497" s="257"/>
      <c r="AZ497" s="257"/>
      <c r="BA497" s="257"/>
      <c r="BB497" s="257"/>
      <c r="BC497" s="257"/>
      <c r="BD497" s="257"/>
      <c r="BE497" s="257"/>
      <c r="BF497" s="257"/>
      <c r="BG497" s="257"/>
      <c r="BH497" s="257"/>
      <c r="BI497" s="257"/>
      <c r="BJ497" s="257"/>
      <c r="BK497" s="257"/>
      <c r="BL497" s="257"/>
      <c r="BM497" s="257"/>
      <c r="BN497" s="257"/>
      <c r="BO497" s="257"/>
      <c r="BP497" s="257"/>
      <c r="BQ497" s="257"/>
      <c r="BR497" s="257"/>
      <c r="BS497" s="257"/>
      <c r="BT497" s="257"/>
      <c r="BU497" s="257"/>
      <c r="BV497" s="257"/>
      <c r="BW497" s="257"/>
      <c r="BX497" s="257"/>
      <c r="BY497" s="257"/>
      <c r="BZ497" s="257"/>
      <c r="CA497" s="257"/>
      <c r="CB497" s="257"/>
      <c r="CC497" s="257"/>
      <c r="CD497" s="257"/>
      <c r="CE497" s="257"/>
      <c r="CF497" s="257"/>
      <c r="CG497" s="257"/>
      <c r="CH497" s="257"/>
      <c r="CI497" s="257"/>
      <c r="CJ497" s="257"/>
    </row>
    <row r="498" spans="25:88">
      <c r="Y498" s="257"/>
      <c r="Z498" s="257"/>
      <c r="AA498" s="257"/>
      <c r="AB498" s="257"/>
      <c r="AC498" s="257"/>
      <c r="AD498" s="257"/>
      <c r="AE498" s="257"/>
      <c r="AF498" s="257"/>
      <c r="AG498" s="257"/>
      <c r="AH498" s="257"/>
      <c r="AI498" s="257"/>
      <c r="AJ498" s="257"/>
      <c r="AK498" s="257"/>
      <c r="AL498" s="257"/>
      <c r="AM498" s="257"/>
      <c r="AN498" s="257"/>
      <c r="AO498" s="257"/>
      <c r="AP498" s="257"/>
      <c r="AQ498" s="257"/>
      <c r="AR498" s="257"/>
      <c r="AS498" s="257"/>
      <c r="AT498" s="257"/>
      <c r="AU498" s="257"/>
      <c r="AV498" s="257"/>
      <c r="AW498" s="257"/>
      <c r="AX498" s="257"/>
      <c r="AY498" s="257"/>
      <c r="AZ498" s="257"/>
      <c r="BA498" s="257"/>
      <c r="BB498" s="257"/>
      <c r="BC498" s="257"/>
      <c r="BD498" s="257"/>
      <c r="BE498" s="257"/>
      <c r="BF498" s="257"/>
      <c r="BG498" s="257"/>
      <c r="BH498" s="257"/>
      <c r="BI498" s="257"/>
      <c r="BJ498" s="257"/>
      <c r="BK498" s="257"/>
      <c r="BL498" s="257"/>
      <c r="BM498" s="257"/>
      <c r="BN498" s="257"/>
      <c r="BO498" s="257"/>
      <c r="BP498" s="257"/>
      <c r="BQ498" s="257"/>
      <c r="BR498" s="257"/>
      <c r="BS498" s="257"/>
      <c r="BT498" s="257"/>
      <c r="BU498" s="257"/>
      <c r="BV498" s="257"/>
      <c r="BW498" s="257"/>
      <c r="BX498" s="257"/>
      <c r="BY498" s="257"/>
      <c r="BZ498" s="257"/>
      <c r="CA498" s="257"/>
      <c r="CB498" s="257"/>
      <c r="CC498" s="257"/>
      <c r="CD498" s="257"/>
      <c r="CE498" s="257"/>
      <c r="CF498" s="257"/>
      <c r="CG498" s="257"/>
      <c r="CH498" s="257"/>
      <c r="CI498" s="257"/>
      <c r="CJ498" s="257"/>
    </row>
    <row r="499" spans="25:88">
      <c r="Y499" s="257"/>
      <c r="Z499" s="257"/>
      <c r="AA499" s="257"/>
      <c r="AB499" s="257"/>
      <c r="AC499" s="257"/>
      <c r="AD499" s="257"/>
      <c r="AE499" s="257"/>
      <c r="AF499" s="257"/>
      <c r="AG499" s="257"/>
      <c r="AH499" s="257"/>
      <c r="AI499" s="257"/>
      <c r="AJ499" s="257"/>
      <c r="AK499" s="257"/>
      <c r="AL499" s="257"/>
      <c r="AM499" s="257"/>
      <c r="AN499" s="257"/>
      <c r="AO499" s="257"/>
      <c r="AP499" s="257"/>
      <c r="AQ499" s="257"/>
      <c r="AR499" s="257"/>
      <c r="AS499" s="257"/>
      <c r="AT499" s="257"/>
      <c r="AU499" s="257"/>
      <c r="AV499" s="257"/>
      <c r="AW499" s="257"/>
      <c r="AX499" s="257"/>
      <c r="AY499" s="257"/>
      <c r="AZ499" s="257"/>
      <c r="BA499" s="257"/>
      <c r="BB499" s="257"/>
      <c r="BC499" s="257"/>
      <c r="BD499" s="257"/>
      <c r="BE499" s="257"/>
      <c r="BF499" s="257"/>
      <c r="BG499" s="257"/>
      <c r="BH499" s="257"/>
      <c r="BI499" s="257"/>
      <c r="BJ499" s="257"/>
      <c r="BK499" s="257"/>
      <c r="BL499" s="257"/>
      <c r="BM499" s="257"/>
      <c r="BN499" s="257"/>
      <c r="BO499" s="257"/>
      <c r="BP499" s="257"/>
      <c r="BQ499" s="257"/>
      <c r="BR499" s="257"/>
      <c r="BS499" s="257"/>
      <c r="BT499" s="257"/>
      <c r="BU499" s="257"/>
      <c r="BV499" s="257"/>
      <c r="BW499" s="257"/>
      <c r="BX499" s="257"/>
      <c r="BY499" s="257"/>
      <c r="BZ499" s="257"/>
      <c r="CA499" s="257"/>
      <c r="CB499" s="257"/>
      <c r="CC499" s="257"/>
      <c r="CD499" s="257"/>
      <c r="CE499" s="257"/>
      <c r="CF499" s="257"/>
      <c r="CG499" s="257"/>
      <c r="CH499" s="257"/>
      <c r="CI499" s="257"/>
      <c r="CJ499" s="257"/>
    </row>
    <row r="500" spans="25:88">
      <c r="Y500" s="257"/>
      <c r="Z500" s="257"/>
      <c r="AA500" s="257"/>
      <c r="AB500" s="257"/>
      <c r="AC500" s="257"/>
      <c r="AD500" s="257"/>
      <c r="AE500" s="257"/>
      <c r="AF500" s="257"/>
      <c r="AG500" s="257"/>
      <c r="AH500" s="257"/>
      <c r="AI500" s="257"/>
      <c r="AJ500" s="257"/>
      <c r="AK500" s="257"/>
      <c r="AL500" s="257"/>
      <c r="AM500" s="257"/>
      <c r="AN500" s="257"/>
      <c r="AO500" s="257"/>
      <c r="AP500" s="257"/>
      <c r="AQ500" s="257"/>
      <c r="AR500" s="257"/>
      <c r="AS500" s="257"/>
      <c r="AT500" s="257"/>
      <c r="AU500" s="257"/>
      <c r="AV500" s="257"/>
      <c r="AW500" s="257"/>
      <c r="AX500" s="257"/>
      <c r="AY500" s="257"/>
      <c r="AZ500" s="257"/>
      <c r="BA500" s="257"/>
      <c r="BB500" s="257"/>
      <c r="BC500" s="257"/>
      <c r="BD500" s="257"/>
      <c r="BE500" s="257"/>
      <c r="BF500" s="257"/>
      <c r="BG500" s="257"/>
      <c r="BH500" s="257"/>
      <c r="BI500" s="257"/>
      <c r="BJ500" s="257"/>
      <c r="BK500" s="257"/>
      <c r="BL500" s="257"/>
      <c r="BM500" s="257"/>
      <c r="BN500" s="257"/>
      <c r="BO500" s="257"/>
      <c r="BP500" s="257"/>
      <c r="BQ500" s="257"/>
      <c r="BR500" s="257"/>
      <c r="BS500" s="257"/>
      <c r="BT500" s="257"/>
      <c r="BU500" s="257"/>
      <c r="BV500" s="257"/>
      <c r="BW500" s="257"/>
      <c r="BX500" s="257"/>
      <c r="BY500" s="257"/>
      <c r="BZ500" s="257"/>
      <c r="CA500" s="257"/>
      <c r="CB500" s="257"/>
      <c r="CC500" s="257"/>
      <c r="CD500" s="257"/>
      <c r="CE500" s="257"/>
      <c r="CF500" s="257"/>
      <c r="CG500" s="257"/>
      <c r="CH500" s="257"/>
      <c r="CI500" s="257"/>
      <c r="CJ500" s="257"/>
    </row>
    <row r="501" spans="25:88">
      <c r="Y501" s="257"/>
      <c r="Z501" s="257"/>
      <c r="AA501" s="257"/>
      <c r="AB501" s="257"/>
      <c r="AC501" s="257"/>
      <c r="AD501" s="257"/>
      <c r="AE501" s="257"/>
      <c r="AF501" s="257"/>
      <c r="AG501" s="257"/>
      <c r="AH501" s="257"/>
      <c r="AI501" s="257"/>
      <c r="AJ501" s="257"/>
      <c r="AK501" s="257"/>
      <c r="AL501" s="257"/>
      <c r="AM501" s="257"/>
      <c r="AN501" s="257"/>
      <c r="AO501" s="257"/>
      <c r="AP501" s="257"/>
      <c r="AQ501" s="257"/>
      <c r="AR501" s="257"/>
      <c r="AS501" s="257"/>
      <c r="AT501" s="257"/>
      <c r="AU501" s="257"/>
      <c r="AV501" s="257"/>
      <c r="AW501" s="257"/>
      <c r="AX501" s="257"/>
      <c r="AY501" s="257"/>
      <c r="AZ501" s="257"/>
      <c r="BA501" s="257"/>
      <c r="BB501" s="257"/>
      <c r="BC501" s="257"/>
      <c r="BD501" s="257"/>
      <c r="BE501" s="257"/>
      <c r="BF501" s="257"/>
      <c r="BG501" s="257"/>
      <c r="BH501" s="257"/>
      <c r="BI501" s="257"/>
      <c r="BJ501" s="257"/>
      <c r="BK501" s="257"/>
      <c r="BL501" s="257"/>
      <c r="BM501" s="257"/>
      <c r="BN501" s="257"/>
      <c r="BO501" s="257"/>
      <c r="BP501" s="257"/>
      <c r="BQ501" s="257"/>
      <c r="BR501" s="257"/>
      <c r="BS501" s="257"/>
      <c r="BT501" s="257"/>
      <c r="BU501" s="257"/>
      <c r="BV501" s="257"/>
      <c r="BW501" s="257"/>
      <c r="BX501" s="257"/>
      <c r="BY501" s="257"/>
      <c r="BZ501" s="257"/>
      <c r="CA501" s="257"/>
      <c r="CB501" s="257"/>
      <c r="CC501" s="257"/>
      <c r="CD501" s="257"/>
      <c r="CE501" s="257"/>
      <c r="CF501" s="257"/>
      <c r="CG501" s="257"/>
      <c r="CH501" s="257"/>
      <c r="CI501" s="257"/>
      <c r="CJ501" s="257"/>
    </row>
    <row r="502" spans="25:88">
      <c r="Y502" s="257"/>
      <c r="Z502" s="257"/>
      <c r="AA502" s="257"/>
      <c r="AB502" s="257"/>
      <c r="AC502" s="257"/>
      <c r="AD502" s="257"/>
      <c r="AE502" s="257"/>
      <c r="AF502" s="257"/>
      <c r="AG502" s="257"/>
      <c r="AH502" s="257"/>
      <c r="AI502" s="257"/>
      <c r="AJ502" s="257"/>
      <c r="AK502" s="257"/>
      <c r="AL502" s="257"/>
      <c r="AM502" s="257"/>
      <c r="AN502" s="257"/>
      <c r="AO502" s="257"/>
      <c r="AP502" s="257"/>
      <c r="AQ502" s="257"/>
      <c r="AR502" s="257"/>
      <c r="AS502" s="257"/>
      <c r="AT502" s="257"/>
      <c r="AU502" s="257"/>
      <c r="AV502" s="257"/>
      <c r="AW502" s="257"/>
      <c r="AX502" s="257"/>
      <c r="AY502" s="257"/>
      <c r="AZ502" s="257"/>
      <c r="BA502" s="257"/>
      <c r="BB502" s="257"/>
      <c r="BC502" s="257"/>
      <c r="BD502" s="257"/>
      <c r="BE502" s="257"/>
      <c r="BF502" s="257"/>
      <c r="BG502" s="257"/>
      <c r="BH502" s="257"/>
      <c r="BI502" s="257"/>
      <c r="BJ502" s="257"/>
      <c r="BK502" s="257"/>
      <c r="BL502" s="257"/>
      <c r="BM502" s="257"/>
      <c r="BN502" s="257"/>
      <c r="BO502" s="257"/>
      <c r="BP502" s="257"/>
      <c r="BQ502" s="257"/>
      <c r="BR502" s="257"/>
      <c r="BS502" s="257"/>
      <c r="BT502" s="257"/>
      <c r="BU502" s="257"/>
      <c r="BV502" s="257"/>
      <c r="BW502" s="257"/>
      <c r="BX502" s="257"/>
      <c r="BY502" s="257"/>
      <c r="BZ502" s="257"/>
      <c r="CA502" s="257"/>
      <c r="CB502" s="257"/>
      <c r="CC502" s="257"/>
      <c r="CD502" s="257"/>
      <c r="CE502" s="257"/>
      <c r="CF502" s="257"/>
      <c r="CG502" s="257"/>
      <c r="CH502" s="257"/>
      <c r="CI502" s="257"/>
      <c r="CJ502" s="257"/>
    </row>
    <row r="503" spans="25:88">
      <c r="Y503" s="257"/>
      <c r="Z503" s="257"/>
      <c r="AA503" s="257"/>
      <c r="AB503" s="257"/>
      <c r="AC503" s="257"/>
      <c r="AD503" s="257"/>
      <c r="AE503" s="257"/>
      <c r="AF503" s="257"/>
      <c r="AG503" s="257"/>
      <c r="AH503" s="257"/>
      <c r="AI503" s="257"/>
      <c r="AJ503" s="257"/>
      <c r="AK503" s="257"/>
      <c r="AL503" s="257"/>
      <c r="AM503" s="257"/>
      <c r="AN503" s="257"/>
      <c r="AO503" s="257"/>
      <c r="AP503" s="257"/>
      <c r="AQ503" s="257"/>
      <c r="AR503" s="257"/>
      <c r="AS503" s="257"/>
      <c r="AT503" s="257"/>
      <c r="AU503" s="257"/>
      <c r="AV503" s="257"/>
      <c r="AW503" s="257"/>
      <c r="AX503" s="257"/>
      <c r="AY503" s="257"/>
      <c r="AZ503" s="257"/>
      <c r="BA503" s="257"/>
      <c r="BB503" s="257"/>
      <c r="BC503" s="257"/>
      <c r="BD503" s="257"/>
      <c r="BE503" s="257"/>
      <c r="BF503" s="257"/>
      <c r="BG503" s="257"/>
      <c r="BH503" s="257"/>
      <c r="BI503" s="257"/>
      <c r="BJ503" s="257"/>
      <c r="BK503" s="257"/>
      <c r="BL503" s="257"/>
      <c r="BM503" s="257"/>
      <c r="BN503" s="257"/>
      <c r="BO503" s="257"/>
      <c r="BP503" s="257"/>
      <c r="BQ503" s="257"/>
      <c r="BR503" s="257"/>
      <c r="BS503" s="257"/>
      <c r="BT503" s="257"/>
      <c r="BU503" s="257"/>
      <c r="BV503" s="257"/>
      <c r="BW503" s="257"/>
      <c r="BX503" s="257"/>
      <c r="BY503" s="257"/>
      <c r="BZ503" s="257"/>
      <c r="CA503" s="257"/>
      <c r="CB503" s="257"/>
      <c r="CC503" s="257"/>
      <c r="CD503" s="257"/>
      <c r="CE503" s="257"/>
      <c r="CF503" s="257"/>
      <c r="CG503" s="257"/>
      <c r="CH503" s="257"/>
      <c r="CI503" s="257"/>
      <c r="CJ503" s="257"/>
    </row>
    <row r="504" spans="25:88">
      <c r="Y504" s="257"/>
      <c r="Z504" s="257"/>
      <c r="AA504" s="257"/>
      <c r="AB504" s="257"/>
      <c r="AC504" s="257"/>
      <c r="AD504" s="257"/>
      <c r="AE504" s="257"/>
      <c r="AF504" s="257"/>
      <c r="AG504" s="257"/>
      <c r="AH504" s="257"/>
      <c r="AI504" s="257"/>
      <c r="AJ504" s="257"/>
      <c r="AK504" s="257"/>
      <c r="AL504" s="257"/>
      <c r="AM504" s="257"/>
      <c r="AN504" s="257"/>
      <c r="AO504" s="257"/>
      <c r="AP504" s="257"/>
      <c r="AQ504" s="257"/>
      <c r="AR504" s="257"/>
      <c r="AS504" s="257"/>
      <c r="AT504" s="257"/>
      <c r="AU504" s="257"/>
      <c r="AV504" s="257"/>
      <c r="AW504" s="257"/>
      <c r="AX504" s="257"/>
      <c r="AY504" s="257"/>
      <c r="AZ504" s="257"/>
      <c r="BA504" s="257"/>
      <c r="BB504" s="257"/>
      <c r="BC504" s="257"/>
      <c r="BD504" s="257"/>
      <c r="BE504" s="257"/>
      <c r="BF504" s="257"/>
      <c r="BG504" s="257"/>
      <c r="BH504" s="257"/>
      <c r="BI504" s="257"/>
      <c r="BJ504" s="257"/>
      <c r="BK504" s="257"/>
      <c r="BL504" s="257"/>
      <c r="BM504" s="257"/>
      <c r="BN504" s="257"/>
      <c r="BO504" s="257"/>
      <c r="BP504" s="257"/>
      <c r="BQ504" s="257"/>
      <c r="BR504" s="257"/>
      <c r="BS504" s="257"/>
      <c r="BT504" s="257"/>
      <c r="BU504" s="257"/>
      <c r="BV504" s="257"/>
      <c r="BW504" s="257"/>
      <c r="BX504" s="257"/>
      <c r="BY504" s="257"/>
      <c r="BZ504" s="257"/>
      <c r="CA504" s="257"/>
      <c r="CB504" s="257"/>
      <c r="CC504" s="257"/>
      <c r="CD504" s="257"/>
      <c r="CE504" s="257"/>
      <c r="CF504" s="257"/>
      <c r="CG504" s="257"/>
      <c r="CH504" s="257"/>
      <c r="CI504" s="257"/>
      <c r="CJ504" s="257"/>
    </row>
    <row r="505" spans="25:88">
      <c r="Y505" s="257"/>
      <c r="Z505" s="257"/>
      <c r="AA505" s="257"/>
      <c r="AB505" s="257"/>
      <c r="AC505" s="257"/>
      <c r="AD505" s="257"/>
      <c r="AE505" s="257"/>
      <c r="AF505" s="257"/>
      <c r="AG505" s="257"/>
      <c r="AH505" s="257"/>
      <c r="AI505" s="257"/>
      <c r="AJ505" s="257"/>
      <c r="AK505" s="257"/>
      <c r="AL505" s="257"/>
      <c r="AM505" s="257"/>
      <c r="AN505" s="257"/>
      <c r="AO505" s="257"/>
      <c r="AP505" s="257"/>
      <c r="AQ505" s="257"/>
      <c r="AR505" s="257"/>
      <c r="AS505" s="257"/>
      <c r="AT505" s="257"/>
      <c r="AU505" s="257"/>
      <c r="AV505" s="257"/>
      <c r="AW505" s="257"/>
      <c r="AX505" s="257"/>
      <c r="AY505" s="257"/>
      <c r="AZ505" s="257"/>
      <c r="BA505" s="257"/>
      <c r="BB505" s="257"/>
      <c r="BC505" s="257"/>
      <c r="BD505" s="257"/>
      <c r="BE505" s="257"/>
      <c r="BF505" s="257"/>
      <c r="BG505" s="257"/>
      <c r="BH505" s="257"/>
      <c r="BI505" s="257"/>
      <c r="BJ505" s="257"/>
      <c r="BK505" s="257"/>
      <c r="BL505" s="257"/>
      <c r="BM505" s="257"/>
      <c r="BN505" s="257"/>
      <c r="BO505" s="257"/>
      <c r="BP505" s="257"/>
      <c r="BQ505" s="257"/>
      <c r="BR505" s="257"/>
      <c r="BS505" s="257"/>
      <c r="BT505" s="257"/>
      <c r="BU505" s="257"/>
      <c r="BV505" s="257"/>
      <c r="BW505" s="257"/>
      <c r="BX505" s="257"/>
      <c r="BY505" s="257"/>
      <c r="BZ505" s="257"/>
      <c r="CA505" s="257"/>
      <c r="CB505" s="257"/>
      <c r="CC505" s="257"/>
      <c r="CD505" s="257"/>
      <c r="CE505" s="257"/>
      <c r="CF505" s="257"/>
      <c r="CG505" s="257"/>
      <c r="CH505" s="257"/>
      <c r="CI505" s="257"/>
      <c r="CJ505" s="257"/>
    </row>
    <row r="506" spans="25:88">
      <c r="Y506" s="257"/>
      <c r="Z506" s="257"/>
      <c r="AA506" s="257"/>
      <c r="AB506" s="257"/>
      <c r="AC506" s="257"/>
      <c r="AD506" s="257"/>
      <c r="AE506" s="257"/>
      <c r="AF506" s="257"/>
      <c r="AG506" s="257"/>
      <c r="AH506" s="257"/>
      <c r="AI506" s="257"/>
      <c r="AJ506" s="257"/>
      <c r="AK506" s="257"/>
      <c r="AL506" s="257"/>
      <c r="AM506" s="257"/>
      <c r="AN506" s="257"/>
      <c r="AO506" s="257"/>
      <c r="AP506" s="257"/>
      <c r="AQ506" s="257"/>
      <c r="AR506" s="257"/>
      <c r="AS506" s="257"/>
      <c r="AT506" s="257"/>
      <c r="AU506" s="257"/>
      <c r="AV506" s="257"/>
      <c r="AW506" s="257"/>
      <c r="AX506" s="257"/>
      <c r="AY506" s="257"/>
      <c r="AZ506" s="257"/>
      <c r="BA506" s="257"/>
      <c r="BB506" s="257"/>
      <c r="BC506" s="257"/>
      <c r="BD506" s="257"/>
      <c r="BE506" s="257"/>
      <c r="BF506" s="257"/>
      <c r="BG506" s="257"/>
      <c r="BH506" s="257"/>
      <c r="BI506" s="257"/>
      <c r="BJ506" s="257"/>
      <c r="BK506" s="257"/>
      <c r="BL506" s="257"/>
      <c r="BM506" s="257"/>
      <c r="BN506" s="257"/>
      <c r="BO506" s="257"/>
      <c r="BP506" s="257"/>
      <c r="BQ506" s="257"/>
      <c r="BR506" s="257"/>
      <c r="BS506" s="257"/>
      <c r="BT506" s="257"/>
      <c r="BU506" s="257"/>
      <c r="BV506" s="257"/>
      <c r="BW506" s="257"/>
      <c r="BX506" s="257"/>
      <c r="BY506" s="257"/>
      <c r="BZ506" s="257"/>
      <c r="CA506" s="257"/>
      <c r="CB506" s="257"/>
      <c r="CC506" s="257"/>
      <c r="CD506" s="257"/>
      <c r="CE506" s="257"/>
      <c r="CF506" s="257"/>
      <c r="CG506" s="257"/>
      <c r="CH506" s="257"/>
      <c r="CI506" s="257"/>
      <c r="CJ506" s="257"/>
    </row>
    <row r="507" spans="25:88">
      <c r="Y507" s="257"/>
      <c r="Z507" s="257"/>
      <c r="AA507" s="257"/>
      <c r="AB507" s="257"/>
      <c r="AC507" s="257"/>
      <c r="AD507" s="257"/>
      <c r="AE507" s="257"/>
      <c r="AF507" s="257"/>
      <c r="AG507" s="257"/>
      <c r="AH507" s="257"/>
      <c r="AI507" s="257"/>
      <c r="AJ507" s="257"/>
      <c r="AK507" s="257"/>
      <c r="AL507" s="257"/>
      <c r="AM507" s="257"/>
      <c r="AN507" s="257"/>
      <c r="AO507" s="257"/>
      <c r="AP507" s="257"/>
      <c r="AQ507" s="257"/>
      <c r="AR507" s="257"/>
      <c r="AS507" s="257"/>
      <c r="AT507" s="257"/>
      <c r="AU507" s="257"/>
      <c r="AV507" s="257"/>
      <c r="AW507" s="257"/>
      <c r="AX507" s="257"/>
      <c r="AY507" s="257"/>
      <c r="AZ507" s="257"/>
      <c r="BA507" s="257"/>
      <c r="BB507" s="257"/>
      <c r="BC507" s="257"/>
      <c r="BD507" s="257"/>
      <c r="BE507" s="257"/>
      <c r="BF507" s="257"/>
      <c r="BG507" s="257"/>
      <c r="BH507" s="257"/>
      <c r="BI507" s="257"/>
      <c r="BJ507" s="257"/>
      <c r="BK507" s="257"/>
      <c r="BL507" s="257"/>
      <c r="BM507" s="257"/>
      <c r="BN507" s="257"/>
      <c r="BO507" s="257"/>
      <c r="BP507" s="257"/>
      <c r="BQ507" s="257"/>
      <c r="BR507" s="257"/>
      <c r="BS507" s="257"/>
      <c r="BT507" s="257"/>
      <c r="BU507" s="257"/>
      <c r="BV507" s="257"/>
      <c r="BW507" s="257"/>
      <c r="BX507" s="257"/>
      <c r="BY507" s="257"/>
      <c r="BZ507" s="257"/>
      <c r="CA507" s="257"/>
      <c r="CB507" s="257"/>
      <c r="CC507" s="257"/>
      <c r="CD507" s="257"/>
      <c r="CE507" s="257"/>
      <c r="CF507" s="257"/>
      <c r="CG507" s="257"/>
      <c r="CH507" s="257"/>
      <c r="CI507" s="257"/>
      <c r="CJ507" s="257"/>
    </row>
    <row r="508" spans="25:88">
      <c r="Y508" s="257"/>
      <c r="Z508" s="257"/>
      <c r="AA508" s="257"/>
      <c r="AB508" s="257"/>
      <c r="AC508" s="257"/>
      <c r="AD508" s="257"/>
      <c r="AE508" s="257"/>
      <c r="AF508" s="257"/>
      <c r="AG508" s="257"/>
      <c r="AH508" s="257"/>
      <c r="AI508" s="257"/>
      <c r="AJ508" s="257"/>
      <c r="AK508" s="257"/>
      <c r="AL508" s="257"/>
      <c r="AM508" s="257"/>
      <c r="AN508" s="257"/>
      <c r="AO508" s="257"/>
      <c r="AP508" s="257"/>
      <c r="AQ508" s="257"/>
      <c r="AR508" s="257"/>
      <c r="AS508" s="257"/>
      <c r="AT508" s="257"/>
      <c r="AU508" s="257"/>
      <c r="AV508" s="257"/>
      <c r="AW508" s="257"/>
      <c r="AX508" s="257"/>
      <c r="AY508" s="257"/>
      <c r="AZ508" s="257"/>
      <c r="BA508" s="257"/>
      <c r="BB508" s="257"/>
      <c r="BC508" s="257"/>
      <c r="BD508" s="257"/>
      <c r="BE508" s="257"/>
      <c r="BF508" s="257"/>
      <c r="BG508" s="257"/>
      <c r="BH508" s="257"/>
      <c r="BI508" s="257"/>
      <c r="BJ508" s="257"/>
      <c r="BK508" s="257"/>
      <c r="BL508" s="257"/>
      <c r="BM508" s="257"/>
      <c r="BN508" s="257"/>
      <c r="BO508" s="257"/>
      <c r="BP508" s="257"/>
      <c r="BQ508" s="257"/>
      <c r="BR508" s="257"/>
      <c r="BS508" s="257"/>
      <c r="BT508" s="257"/>
      <c r="BU508" s="257"/>
      <c r="BV508" s="257"/>
      <c r="BW508" s="257"/>
      <c r="BX508" s="257"/>
      <c r="BY508" s="257"/>
      <c r="BZ508" s="257"/>
      <c r="CA508" s="257"/>
      <c r="CB508" s="257"/>
      <c r="CC508" s="257"/>
      <c r="CD508" s="257"/>
      <c r="CE508" s="257"/>
      <c r="CF508" s="257"/>
      <c r="CG508" s="257"/>
      <c r="CH508" s="257"/>
      <c r="CI508" s="257"/>
      <c r="CJ508" s="257"/>
    </row>
    <row r="509" spans="25:88">
      <c r="Y509" s="257"/>
      <c r="Z509" s="257"/>
      <c r="AA509" s="257"/>
      <c r="AB509" s="257"/>
      <c r="AC509" s="257"/>
      <c r="AD509" s="257"/>
      <c r="AE509" s="257"/>
      <c r="AF509" s="257"/>
      <c r="AG509" s="257"/>
      <c r="AH509" s="257"/>
      <c r="AI509" s="257"/>
      <c r="AJ509" s="257"/>
      <c r="AK509" s="257"/>
      <c r="AL509" s="257"/>
      <c r="AM509" s="257"/>
      <c r="AN509" s="257"/>
      <c r="AO509" s="257"/>
      <c r="AP509" s="257"/>
      <c r="AQ509" s="257"/>
      <c r="AR509" s="257"/>
      <c r="AS509" s="257"/>
      <c r="AT509" s="257"/>
      <c r="AU509" s="257"/>
      <c r="AV509" s="257"/>
      <c r="AW509" s="257"/>
      <c r="AX509" s="257"/>
      <c r="AY509" s="257"/>
      <c r="AZ509" s="257"/>
      <c r="BA509" s="257"/>
      <c r="BB509" s="257"/>
      <c r="BC509" s="257"/>
      <c r="BD509" s="257"/>
      <c r="BE509" s="257"/>
      <c r="BF509" s="257"/>
      <c r="BG509" s="257"/>
      <c r="BH509" s="257"/>
      <c r="BI509" s="257"/>
      <c r="BJ509" s="257"/>
      <c r="BK509" s="257"/>
      <c r="BL509" s="257"/>
      <c r="BM509" s="257"/>
      <c r="BN509" s="257"/>
      <c r="BO509" s="257"/>
      <c r="BP509" s="257"/>
      <c r="BQ509" s="257"/>
      <c r="BR509" s="257"/>
      <c r="BS509" s="257"/>
      <c r="BT509" s="257"/>
      <c r="BU509" s="257"/>
      <c r="BV509" s="257"/>
      <c r="BW509" s="257"/>
      <c r="BX509" s="257"/>
      <c r="BY509" s="257"/>
      <c r="BZ509" s="257"/>
      <c r="CA509" s="257"/>
      <c r="CB509" s="257"/>
      <c r="CC509" s="257"/>
      <c r="CD509" s="257"/>
      <c r="CE509" s="257"/>
      <c r="CF509" s="257"/>
      <c r="CG509" s="257"/>
      <c r="CH509" s="257"/>
      <c r="CI509" s="257"/>
      <c r="CJ509" s="257"/>
    </row>
    <row r="510" spans="25:88">
      <c r="Y510" s="257"/>
      <c r="Z510" s="257"/>
      <c r="AA510" s="257"/>
      <c r="AB510" s="257"/>
      <c r="AC510" s="257"/>
      <c r="AD510" s="257"/>
      <c r="AE510" s="257"/>
      <c r="AF510" s="257"/>
      <c r="AG510" s="257"/>
      <c r="AH510" s="257"/>
      <c r="AI510" s="257"/>
      <c r="AJ510" s="257"/>
      <c r="AK510" s="257"/>
      <c r="AL510" s="257"/>
      <c r="AM510" s="257"/>
      <c r="AN510" s="257"/>
      <c r="AO510" s="257"/>
      <c r="AP510" s="257"/>
      <c r="AQ510" s="257"/>
      <c r="AR510" s="257"/>
      <c r="AS510" s="257"/>
      <c r="AT510" s="257"/>
      <c r="AU510" s="257"/>
      <c r="AV510" s="257"/>
      <c r="AW510" s="257"/>
      <c r="AX510" s="257"/>
      <c r="AY510" s="257"/>
      <c r="AZ510" s="257"/>
      <c r="BA510" s="257"/>
      <c r="BB510" s="257"/>
      <c r="BC510" s="257"/>
      <c r="BD510" s="257"/>
      <c r="BE510" s="257"/>
      <c r="BF510" s="257"/>
      <c r="BG510" s="257"/>
      <c r="BH510" s="257"/>
      <c r="BI510" s="257"/>
      <c r="BJ510" s="257"/>
      <c r="BK510" s="257"/>
      <c r="BL510" s="257"/>
      <c r="BM510" s="257"/>
      <c r="BN510" s="257"/>
      <c r="BO510" s="257"/>
      <c r="BP510" s="257"/>
      <c r="BQ510" s="257"/>
      <c r="BR510" s="257"/>
      <c r="BS510" s="257"/>
      <c r="BT510" s="257"/>
      <c r="BU510" s="257"/>
      <c r="BV510" s="257"/>
      <c r="BW510" s="257"/>
      <c r="BX510" s="257"/>
      <c r="BY510" s="257"/>
      <c r="BZ510" s="257"/>
      <c r="CA510" s="257"/>
      <c r="CB510" s="257"/>
      <c r="CC510" s="257"/>
      <c r="CD510" s="257"/>
      <c r="CE510" s="257"/>
      <c r="CF510" s="257"/>
      <c r="CG510" s="257"/>
      <c r="CH510" s="257"/>
      <c r="CI510" s="257"/>
      <c r="CJ510" s="257"/>
    </row>
    <row r="511" spans="25:88">
      <c r="Y511" s="257"/>
      <c r="Z511" s="257"/>
      <c r="AA511" s="257"/>
      <c r="AB511" s="257"/>
      <c r="AC511" s="257"/>
      <c r="AD511" s="257"/>
      <c r="AE511" s="257"/>
      <c r="AF511" s="257"/>
      <c r="AG511" s="257"/>
      <c r="AH511" s="257"/>
      <c r="AI511" s="257"/>
      <c r="AJ511" s="257"/>
      <c r="AK511" s="257"/>
      <c r="AL511" s="257"/>
      <c r="AM511" s="257"/>
      <c r="AN511" s="257"/>
      <c r="AO511" s="257"/>
      <c r="AP511" s="257"/>
      <c r="AQ511" s="257"/>
      <c r="AR511" s="257"/>
      <c r="AS511" s="257"/>
      <c r="AT511" s="257"/>
      <c r="AU511" s="257"/>
      <c r="AV511" s="257"/>
      <c r="AW511" s="257"/>
      <c r="AX511" s="257"/>
      <c r="AY511" s="257"/>
      <c r="AZ511" s="257"/>
      <c r="BA511" s="257"/>
      <c r="BB511" s="257"/>
      <c r="BC511" s="257"/>
      <c r="BD511" s="257"/>
      <c r="BE511" s="257"/>
      <c r="BF511" s="257"/>
      <c r="BG511" s="257"/>
      <c r="BH511" s="257"/>
      <c r="BI511" s="257"/>
      <c r="BJ511" s="257"/>
      <c r="BK511" s="257"/>
      <c r="BL511" s="257"/>
      <c r="BM511" s="257"/>
      <c r="BN511" s="257"/>
      <c r="BO511" s="257"/>
      <c r="BP511" s="257"/>
      <c r="BQ511" s="257"/>
      <c r="BR511" s="257"/>
      <c r="BS511" s="257"/>
      <c r="BT511" s="257"/>
      <c r="BU511" s="257"/>
      <c r="BV511" s="257"/>
      <c r="BW511" s="257"/>
      <c r="BX511" s="257"/>
      <c r="BY511" s="257"/>
      <c r="BZ511" s="257"/>
      <c r="CA511" s="257"/>
      <c r="CB511" s="257"/>
      <c r="CC511" s="257"/>
      <c r="CD511" s="257"/>
      <c r="CE511" s="257"/>
      <c r="CF511" s="257"/>
      <c r="CG511" s="257"/>
      <c r="CH511" s="257"/>
      <c r="CI511" s="257"/>
      <c r="CJ511" s="257"/>
    </row>
    <row r="512" spans="25:88">
      <c r="Y512" s="257"/>
      <c r="Z512" s="257"/>
      <c r="AA512" s="257"/>
      <c r="AB512" s="257"/>
      <c r="AC512" s="257"/>
      <c r="AD512" s="257"/>
      <c r="AE512" s="257"/>
      <c r="AF512" s="257"/>
      <c r="AG512" s="257"/>
      <c r="AH512" s="257"/>
      <c r="AI512" s="257"/>
      <c r="AJ512" s="257"/>
      <c r="AK512" s="257"/>
      <c r="AL512" s="257"/>
      <c r="AM512" s="257"/>
      <c r="AN512" s="257"/>
      <c r="AO512" s="257"/>
      <c r="AP512" s="257"/>
      <c r="AQ512" s="257"/>
      <c r="AR512" s="257"/>
      <c r="AS512" s="257"/>
      <c r="AT512" s="257"/>
      <c r="AU512" s="257"/>
      <c r="AV512" s="257"/>
      <c r="AW512" s="257"/>
      <c r="AX512" s="257"/>
      <c r="AY512" s="257"/>
      <c r="AZ512" s="257"/>
      <c r="BA512" s="257"/>
      <c r="BB512" s="257"/>
      <c r="BC512" s="257"/>
      <c r="BD512" s="257"/>
      <c r="BE512" s="257"/>
      <c r="BF512" s="257"/>
      <c r="BG512" s="257"/>
      <c r="BH512" s="257"/>
      <c r="BI512" s="257"/>
      <c r="BJ512" s="257"/>
      <c r="BK512" s="257"/>
      <c r="BL512" s="257"/>
      <c r="BM512" s="257"/>
      <c r="BN512" s="257"/>
      <c r="BO512" s="257"/>
      <c r="BP512" s="257"/>
      <c r="BQ512" s="257"/>
      <c r="BR512" s="257"/>
      <c r="BS512" s="257"/>
      <c r="BT512" s="257"/>
      <c r="BU512" s="257"/>
      <c r="BV512" s="257"/>
      <c r="BW512" s="257"/>
      <c r="BX512" s="257"/>
      <c r="BY512" s="257"/>
      <c r="BZ512" s="257"/>
      <c r="CA512" s="257"/>
      <c r="CB512" s="257"/>
      <c r="CC512" s="257"/>
      <c r="CD512" s="257"/>
      <c r="CE512" s="257"/>
      <c r="CF512" s="257"/>
      <c r="CG512" s="257"/>
      <c r="CH512" s="257"/>
      <c r="CI512" s="257"/>
      <c r="CJ512" s="257"/>
    </row>
    <row r="513" spans="25:88">
      <c r="Y513" s="257"/>
      <c r="Z513" s="257"/>
      <c r="AA513" s="257"/>
      <c r="AB513" s="257"/>
      <c r="AC513" s="257"/>
      <c r="AD513" s="257"/>
      <c r="AE513" s="257"/>
      <c r="AF513" s="257"/>
      <c r="AG513" s="257"/>
      <c r="AH513" s="257"/>
      <c r="AI513" s="257"/>
      <c r="AJ513" s="257"/>
      <c r="AK513" s="257"/>
      <c r="AL513" s="257"/>
      <c r="AM513" s="257"/>
      <c r="AN513" s="257"/>
      <c r="AO513" s="257"/>
      <c r="AP513" s="257"/>
      <c r="AQ513" s="257"/>
      <c r="AR513" s="257"/>
      <c r="AS513" s="257"/>
      <c r="AT513" s="257"/>
      <c r="AU513" s="257"/>
      <c r="AV513" s="257"/>
      <c r="AW513" s="257"/>
      <c r="AX513" s="257"/>
      <c r="AY513" s="257"/>
      <c r="AZ513" s="257"/>
      <c r="BA513" s="257"/>
      <c r="BB513" s="257"/>
      <c r="BC513" s="257"/>
      <c r="BD513" s="257"/>
      <c r="BE513" s="257"/>
      <c r="BF513" s="257"/>
      <c r="BG513" s="257"/>
      <c r="BH513" s="257"/>
      <c r="BI513" s="257"/>
      <c r="BJ513" s="257"/>
      <c r="BK513" s="257"/>
      <c r="BL513" s="257"/>
      <c r="BM513" s="257"/>
      <c r="BN513" s="257"/>
      <c r="BO513" s="257"/>
      <c r="BP513" s="257"/>
      <c r="BQ513" s="257"/>
      <c r="BR513" s="257"/>
      <c r="BS513" s="257"/>
      <c r="BT513" s="257"/>
      <c r="BU513" s="257"/>
      <c r="BV513" s="257"/>
      <c r="BW513" s="257"/>
      <c r="BX513" s="257"/>
      <c r="BY513" s="257"/>
      <c r="BZ513" s="257"/>
      <c r="CA513" s="257"/>
      <c r="CB513" s="257"/>
      <c r="CC513" s="257"/>
      <c r="CD513" s="257"/>
      <c r="CE513" s="257"/>
      <c r="CF513" s="257"/>
      <c r="CG513" s="257"/>
      <c r="CH513" s="257"/>
      <c r="CI513" s="257"/>
      <c r="CJ513" s="257"/>
    </row>
    <row r="514" spans="25:88">
      <c r="Y514" s="257"/>
      <c r="Z514" s="257"/>
      <c r="AA514" s="257"/>
      <c r="AB514" s="257"/>
      <c r="AC514" s="257"/>
      <c r="AD514" s="257"/>
      <c r="AE514" s="257"/>
      <c r="AF514" s="257"/>
      <c r="AG514" s="257"/>
      <c r="AH514" s="257"/>
      <c r="AI514" s="257"/>
      <c r="AJ514" s="257"/>
      <c r="AK514" s="257"/>
      <c r="AL514" s="257"/>
      <c r="AM514" s="257"/>
      <c r="AN514" s="257"/>
      <c r="AO514" s="257"/>
      <c r="AP514" s="257"/>
      <c r="AQ514" s="257"/>
      <c r="AR514" s="257"/>
      <c r="AS514" s="257"/>
      <c r="AT514" s="257"/>
      <c r="AU514" s="257"/>
      <c r="AV514" s="257"/>
      <c r="AW514" s="257"/>
      <c r="AX514" s="257"/>
      <c r="AY514" s="257"/>
      <c r="AZ514" s="257"/>
      <c r="BA514" s="257"/>
      <c r="BB514" s="257"/>
      <c r="BC514" s="257"/>
      <c r="BD514" s="257"/>
      <c r="BE514" s="257"/>
      <c r="BF514" s="257"/>
      <c r="BG514" s="257"/>
      <c r="BH514" s="257"/>
      <c r="BI514" s="257"/>
      <c r="BJ514" s="257"/>
      <c r="BK514" s="257"/>
      <c r="BL514" s="257"/>
      <c r="BM514" s="257"/>
      <c r="BN514" s="257"/>
      <c r="BO514" s="257"/>
      <c r="BP514" s="257"/>
      <c r="BQ514" s="257"/>
      <c r="BR514" s="257"/>
      <c r="BS514" s="257"/>
      <c r="BT514" s="257"/>
      <c r="BU514" s="257"/>
      <c r="BV514" s="257"/>
      <c r="BW514" s="257"/>
      <c r="BX514" s="257"/>
      <c r="BY514" s="257"/>
      <c r="BZ514" s="257"/>
      <c r="CA514" s="257"/>
      <c r="CB514" s="257"/>
      <c r="CC514" s="257"/>
      <c r="CD514" s="257"/>
      <c r="CE514" s="257"/>
      <c r="CF514" s="257"/>
      <c r="CG514" s="257"/>
      <c r="CH514" s="257"/>
      <c r="CI514" s="257"/>
      <c r="CJ514" s="257"/>
    </row>
    <row r="515" spans="25:88">
      <c r="Y515" s="257"/>
      <c r="Z515" s="257"/>
      <c r="AA515" s="257"/>
      <c r="AB515" s="257"/>
      <c r="AC515" s="257"/>
      <c r="AD515" s="257"/>
      <c r="AE515" s="257"/>
      <c r="AF515" s="257"/>
      <c r="AG515" s="257"/>
      <c r="AH515" s="257"/>
      <c r="AI515" s="257"/>
      <c r="AJ515" s="257"/>
      <c r="AK515" s="257"/>
      <c r="AL515" s="257"/>
      <c r="AM515" s="257"/>
      <c r="AN515" s="257"/>
      <c r="AO515" s="257"/>
      <c r="AP515" s="257"/>
      <c r="AQ515" s="257"/>
      <c r="AR515" s="257"/>
      <c r="AS515" s="257"/>
      <c r="AT515" s="257"/>
      <c r="AU515" s="257"/>
      <c r="AV515" s="257"/>
      <c r="AW515" s="257"/>
      <c r="AX515" s="257"/>
      <c r="AY515" s="257"/>
      <c r="AZ515" s="257"/>
      <c r="BA515" s="257"/>
      <c r="BB515" s="257"/>
      <c r="BC515" s="257"/>
      <c r="BD515" s="257"/>
      <c r="BE515" s="257"/>
      <c r="BF515" s="257"/>
      <c r="BG515" s="257"/>
      <c r="BH515" s="257"/>
      <c r="BI515" s="257"/>
      <c r="BJ515" s="257"/>
      <c r="BK515" s="257"/>
      <c r="BL515" s="257"/>
      <c r="BM515" s="257"/>
      <c r="BN515" s="257"/>
      <c r="BO515" s="257"/>
      <c r="BP515" s="257"/>
      <c r="BQ515" s="257"/>
      <c r="BR515" s="257"/>
      <c r="BS515" s="257"/>
      <c r="BT515" s="257"/>
      <c r="BU515" s="257"/>
      <c r="BV515" s="257"/>
      <c r="BW515" s="257"/>
      <c r="BX515" s="257"/>
      <c r="BY515" s="257"/>
      <c r="BZ515" s="257"/>
      <c r="CA515" s="257"/>
      <c r="CB515" s="257"/>
      <c r="CC515" s="257"/>
      <c r="CD515" s="257"/>
      <c r="CE515" s="257"/>
      <c r="CF515" s="257"/>
      <c r="CG515" s="257"/>
      <c r="CH515" s="257"/>
      <c r="CI515" s="257"/>
      <c r="CJ515" s="257"/>
    </row>
    <row r="516" spans="25:88">
      <c r="Y516" s="257"/>
      <c r="Z516" s="257"/>
      <c r="AA516" s="257"/>
      <c r="AB516" s="257"/>
      <c r="AC516" s="257"/>
      <c r="AD516" s="257"/>
      <c r="AE516" s="257"/>
      <c r="AF516" s="257"/>
      <c r="AG516" s="257"/>
      <c r="AH516" s="257"/>
      <c r="AI516" s="257"/>
      <c r="AJ516" s="257"/>
      <c r="AK516" s="257"/>
      <c r="AL516" s="257"/>
      <c r="AM516" s="257"/>
      <c r="AN516" s="257"/>
      <c r="AO516" s="257"/>
      <c r="AP516" s="257"/>
      <c r="AQ516" s="257"/>
      <c r="AR516" s="257"/>
      <c r="AS516" s="257"/>
      <c r="AT516" s="257"/>
      <c r="AU516" s="257"/>
      <c r="AV516" s="257"/>
      <c r="AW516" s="257"/>
      <c r="AX516" s="257"/>
      <c r="AY516" s="257"/>
      <c r="AZ516" s="257"/>
      <c r="BA516" s="257"/>
      <c r="BB516" s="257"/>
      <c r="BC516" s="257"/>
      <c r="BD516" s="257"/>
      <c r="BE516" s="257"/>
      <c r="BF516" s="257"/>
      <c r="BG516" s="257"/>
      <c r="BH516" s="257"/>
      <c r="BI516" s="257"/>
      <c r="BJ516" s="257"/>
      <c r="BK516" s="257"/>
      <c r="BL516" s="257"/>
      <c r="BM516" s="257"/>
      <c r="BN516" s="257"/>
      <c r="BO516" s="257"/>
      <c r="BP516" s="257"/>
      <c r="BQ516" s="257"/>
      <c r="BR516" s="257"/>
      <c r="BS516" s="257"/>
      <c r="BT516" s="257"/>
      <c r="BU516" s="257"/>
      <c r="BV516" s="257"/>
      <c r="BW516" s="257"/>
      <c r="BX516" s="257"/>
      <c r="BY516" s="257"/>
      <c r="BZ516" s="257"/>
      <c r="CA516" s="257"/>
      <c r="CB516" s="257"/>
      <c r="CC516" s="257"/>
      <c r="CD516" s="257"/>
      <c r="CE516" s="257"/>
      <c r="CF516" s="257"/>
      <c r="CG516" s="257"/>
      <c r="CH516" s="257"/>
      <c r="CI516" s="257"/>
      <c r="CJ516" s="257"/>
    </row>
    <row r="517" spans="25:88">
      <c r="Y517" s="257"/>
      <c r="Z517" s="257"/>
      <c r="AA517" s="257"/>
      <c r="AB517" s="257"/>
      <c r="AC517" s="257"/>
      <c r="AD517" s="257"/>
      <c r="AE517" s="257"/>
      <c r="AF517" s="257"/>
      <c r="AG517" s="257"/>
      <c r="AH517" s="257"/>
      <c r="AI517" s="257"/>
      <c r="AJ517" s="257"/>
      <c r="AK517" s="257"/>
      <c r="AL517" s="257"/>
      <c r="AM517" s="257"/>
      <c r="AN517" s="257"/>
      <c r="AO517" s="257"/>
      <c r="AP517" s="257"/>
      <c r="AQ517" s="257"/>
      <c r="AR517" s="257"/>
      <c r="AS517" s="257"/>
      <c r="AT517" s="257"/>
      <c r="AU517" s="257"/>
      <c r="AV517" s="257"/>
      <c r="AW517" s="257"/>
      <c r="AX517" s="257"/>
      <c r="AY517" s="257"/>
      <c r="AZ517" s="257"/>
      <c r="BA517" s="257"/>
      <c r="BB517" s="257"/>
      <c r="BC517" s="257"/>
      <c r="BD517" s="257"/>
      <c r="BE517" s="257"/>
      <c r="BF517" s="257"/>
      <c r="BG517" s="257"/>
      <c r="BH517" s="257"/>
      <c r="BI517" s="257"/>
      <c r="BJ517" s="257"/>
      <c r="BK517" s="257"/>
      <c r="BL517" s="257"/>
      <c r="BM517" s="257"/>
      <c r="BN517" s="257"/>
      <c r="BO517" s="257"/>
      <c r="BP517" s="257"/>
      <c r="BQ517" s="257"/>
      <c r="BR517" s="257"/>
      <c r="BS517" s="257"/>
      <c r="BT517" s="257"/>
      <c r="BU517" s="257"/>
      <c r="BV517" s="257"/>
      <c r="BW517" s="257"/>
      <c r="BX517" s="257"/>
      <c r="BY517" s="257"/>
      <c r="BZ517" s="257"/>
      <c r="CA517" s="257"/>
      <c r="CB517" s="257"/>
      <c r="CC517" s="257"/>
      <c r="CD517" s="257"/>
      <c r="CE517" s="257"/>
      <c r="CF517" s="257"/>
      <c r="CG517" s="257"/>
      <c r="CH517" s="257"/>
      <c r="CI517" s="257"/>
      <c r="CJ517" s="257"/>
    </row>
    <row r="518" spans="25:88">
      <c r="Y518" s="257"/>
      <c r="Z518" s="257"/>
      <c r="AA518" s="257"/>
      <c r="AB518" s="257"/>
      <c r="AC518" s="257"/>
      <c r="AD518" s="257"/>
      <c r="AE518" s="257"/>
      <c r="AF518" s="257"/>
      <c r="AG518" s="257"/>
      <c r="AH518" s="257"/>
      <c r="AI518" s="257"/>
      <c r="AJ518" s="257"/>
      <c r="AK518" s="257"/>
      <c r="AL518" s="257"/>
      <c r="AM518" s="257"/>
      <c r="AN518" s="257"/>
      <c r="AO518" s="257"/>
      <c r="AP518" s="257"/>
      <c r="AQ518" s="257"/>
      <c r="AR518" s="257"/>
      <c r="AS518" s="257"/>
      <c r="AT518" s="257"/>
      <c r="AU518" s="257"/>
      <c r="AV518" s="257"/>
      <c r="AW518" s="257"/>
      <c r="AX518" s="257"/>
      <c r="AY518" s="257"/>
      <c r="AZ518" s="257"/>
      <c r="BA518" s="257"/>
      <c r="BB518" s="257"/>
      <c r="BC518" s="257"/>
      <c r="BD518" s="257"/>
      <c r="BE518" s="257"/>
      <c r="BF518" s="257"/>
      <c r="BG518" s="257"/>
      <c r="BH518" s="257"/>
      <c r="BI518" s="257"/>
      <c r="BJ518" s="257"/>
      <c r="BK518" s="257"/>
      <c r="BL518" s="257"/>
      <c r="BM518" s="257"/>
      <c r="BN518" s="257"/>
      <c r="BO518" s="257"/>
      <c r="BP518" s="257"/>
      <c r="BQ518" s="257"/>
      <c r="BR518" s="257"/>
      <c r="BS518" s="257"/>
      <c r="BT518" s="257"/>
      <c r="BU518" s="257"/>
      <c r="BV518" s="257"/>
      <c r="BW518" s="257"/>
      <c r="BX518" s="257"/>
      <c r="BY518" s="257"/>
      <c r="BZ518" s="257"/>
      <c r="CA518" s="257"/>
      <c r="CB518" s="257"/>
      <c r="CC518" s="257"/>
      <c r="CD518" s="257"/>
      <c r="CE518" s="257"/>
      <c r="CF518" s="257"/>
      <c r="CG518" s="257"/>
      <c r="CH518" s="257"/>
      <c r="CI518" s="257"/>
      <c r="CJ518" s="257"/>
    </row>
    <row r="519" spans="25:88">
      <c r="Y519" s="257"/>
      <c r="Z519" s="257"/>
      <c r="AA519" s="257"/>
      <c r="AB519" s="257"/>
      <c r="AC519" s="257"/>
      <c r="AD519" s="257"/>
      <c r="AE519" s="257"/>
      <c r="AF519" s="257"/>
      <c r="AG519" s="257"/>
      <c r="AH519" s="257"/>
      <c r="AI519" s="257"/>
      <c r="AJ519" s="257"/>
      <c r="AK519" s="257"/>
      <c r="AL519" s="257"/>
      <c r="AM519" s="257"/>
      <c r="AN519" s="257"/>
      <c r="AO519" s="257"/>
      <c r="AP519" s="257"/>
      <c r="AQ519" s="257"/>
      <c r="AR519" s="257"/>
      <c r="AS519" s="257"/>
      <c r="AT519" s="257"/>
      <c r="AU519" s="257"/>
      <c r="AV519" s="257"/>
      <c r="AW519" s="257"/>
      <c r="AX519" s="257"/>
      <c r="AY519" s="257"/>
      <c r="AZ519" s="257"/>
      <c r="BA519" s="257"/>
      <c r="BB519" s="257"/>
      <c r="BC519" s="257"/>
      <c r="BD519" s="257"/>
      <c r="BE519" s="257"/>
      <c r="BF519" s="257"/>
      <c r="BG519" s="257"/>
      <c r="BH519" s="257"/>
      <c r="BI519" s="257"/>
      <c r="BJ519" s="257"/>
      <c r="BK519" s="257"/>
      <c r="BL519" s="257"/>
      <c r="BM519" s="257"/>
      <c r="BN519" s="257"/>
      <c r="BO519" s="257"/>
      <c r="BP519" s="257"/>
      <c r="BQ519" s="257"/>
      <c r="BR519" s="257"/>
      <c r="BS519" s="257"/>
      <c r="BT519" s="257"/>
      <c r="BU519" s="257"/>
      <c r="BV519" s="257"/>
      <c r="BW519" s="257"/>
      <c r="BX519" s="257"/>
      <c r="BY519" s="257"/>
      <c r="BZ519" s="257"/>
      <c r="CA519" s="257"/>
      <c r="CB519" s="257"/>
      <c r="CC519" s="257"/>
      <c r="CD519" s="257"/>
      <c r="CE519" s="257"/>
      <c r="CF519" s="257"/>
      <c r="CG519" s="257"/>
      <c r="CH519" s="257"/>
      <c r="CI519" s="257"/>
      <c r="CJ519" s="257"/>
    </row>
    <row r="520" spans="25:88">
      <c r="Y520" s="257"/>
      <c r="Z520" s="257"/>
      <c r="AA520" s="257"/>
      <c r="AB520" s="257"/>
      <c r="AC520" s="257"/>
      <c r="AD520" s="257"/>
      <c r="AE520" s="257"/>
      <c r="AF520" s="257"/>
      <c r="AG520" s="257"/>
      <c r="AH520" s="257"/>
      <c r="AI520" s="257"/>
      <c r="AJ520" s="257"/>
      <c r="AK520" s="257"/>
      <c r="AL520" s="257"/>
      <c r="AM520" s="257"/>
      <c r="AN520" s="257"/>
      <c r="AO520" s="257"/>
      <c r="AP520" s="257"/>
      <c r="AQ520" s="257"/>
      <c r="AR520" s="257"/>
      <c r="AS520" s="257"/>
      <c r="AT520" s="257"/>
      <c r="AU520" s="257"/>
      <c r="AV520" s="257"/>
      <c r="AW520" s="257"/>
      <c r="AX520" s="257"/>
      <c r="AY520" s="257"/>
      <c r="AZ520" s="257"/>
      <c r="BA520" s="257"/>
      <c r="BB520" s="257"/>
      <c r="BC520" s="257"/>
      <c r="BD520" s="257"/>
      <c r="BE520" s="257"/>
      <c r="BF520" s="257"/>
      <c r="BG520" s="257"/>
      <c r="BH520" s="257"/>
      <c r="BI520" s="257"/>
      <c r="BJ520" s="257"/>
      <c r="BK520" s="257"/>
      <c r="BL520" s="257"/>
      <c r="BM520" s="257"/>
      <c r="BN520" s="257"/>
      <c r="BO520" s="257"/>
      <c r="BP520" s="257"/>
      <c r="BQ520" s="257"/>
      <c r="BR520" s="257"/>
      <c r="BS520" s="257"/>
      <c r="BT520" s="257"/>
      <c r="BU520" s="257"/>
      <c r="BV520" s="257"/>
      <c r="BW520" s="257"/>
      <c r="BX520" s="257"/>
      <c r="BY520" s="257"/>
      <c r="BZ520" s="257"/>
      <c r="CA520" s="257"/>
      <c r="CB520" s="257"/>
      <c r="CC520" s="257"/>
      <c r="CD520" s="257"/>
      <c r="CE520" s="257"/>
      <c r="CF520" s="257"/>
      <c r="CG520" s="257"/>
      <c r="CH520" s="257"/>
      <c r="CI520" s="257"/>
      <c r="CJ520" s="257"/>
    </row>
    <row r="521" spans="25:88">
      <c r="Y521" s="257"/>
      <c r="Z521" s="257"/>
      <c r="AA521" s="257"/>
      <c r="AB521" s="257"/>
      <c r="AC521" s="257"/>
      <c r="AD521" s="257"/>
      <c r="AE521" s="257"/>
      <c r="AF521" s="257"/>
      <c r="AG521" s="257"/>
      <c r="AH521" s="257"/>
      <c r="AI521" s="257"/>
      <c r="AJ521" s="257"/>
      <c r="AK521" s="257"/>
      <c r="AL521" s="257"/>
      <c r="AM521" s="257"/>
      <c r="AN521" s="257"/>
      <c r="AO521" s="257"/>
      <c r="AP521" s="257"/>
      <c r="AQ521" s="257"/>
      <c r="AR521" s="257"/>
      <c r="AS521" s="257"/>
      <c r="AT521" s="257"/>
      <c r="AU521" s="257"/>
      <c r="AV521" s="257"/>
      <c r="AW521" s="257"/>
      <c r="AX521" s="257"/>
      <c r="AY521" s="257"/>
      <c r="AZ521" s="257"/>
      <c r="BA521" s="257"/>
      <c r="BB521" s="257"/>
      <c r="BC521" s="257"/>
      <c r="BD521" s="257"/>
      <c r="BE521" s="257"/>
      <c r="BF521" s="257"/>
      <c r="BG521" s="257"/>
      <c r="BH521" s="257"/>
      <c r="BI521" s="257"/>
      <c r="BJ521" s="257"/>
      <c r="BK521" s="257"/>
      <c r="BL521" s="257"/>
      <c r="BM521" s="257"/>
      <c r="BN521" s="257"/>
      <c r="BO521" s="257"/>
      <c r="BP521" s="257"/>
      <c r="BQ521" s="257"/>
      <c r="BR521" s="257"/>
      <c r="BS521" s="257"/>
      <c r="BT521" s="257"/>
      <c r="BU521" s="257"/>
      <c r="BV521" s="257"/>
      <c r="BW521" s="257"/>
      <c r="BX521" s="257"/>
      <c r="BY521" s="257"/>
      <c r="BZ521" s="257"/>
      <c r="CA521" s="257"/>
      <c r="CB521" s="257"/>
      <c r="CC521" s="257"/>
      <c r="CD521" s="257"/>
      <c r="CE521" s="257"/>
      <c r="CF521" s="257"/>
      <c r="CG521" s="257"/>
      <c r="CH521" s="257"/>
      <c r="CI521" s="257"/>
      <c r="CJ521" s="257"/>
    </row>
    <row r="522" spans="25:88">
      <c r="Y522" s="257"/>
      <c r="Z522" s="257"/>
      <c r="AA522" s="257"/>
      <c r="AB522" s="257"/>
      <c r="AC522" s="257"/>
      <c r="AD522" s="257"/>
      <c r="AE522" s="257"/>
      <c r="AF522" s="257"/>
      <c r="AG522" s="257"/>
      <c r="AH522" s="257"/>
      <c r="AI522" s="257"/>
      <c r="AJ522" s="257"/>
      <c r="AK522" s="257"/>
      <c r="AL522" s="257"/>
      <c r="AM522" s="257"/>
      <c r="AN522" s="257"/>
      <c r="AO522" s="257"/>
      <c r="AP522" s="257"/>
      <c r="AQ522" s="257"/>
      <c r="AR522" s="257"/>
      <c r="AS522" s="257"/>
      <c r="AT522" s="257"/>
      <c r="AU522" s="257"/>
      <c r="AV522" s="257"/>
      <c r="AW522" s="257"/>
      <c r="AX522" s="257"/>
      <c r="AY522" s="257"/>
      <c r="AZ522" s="257"/>
      <c r="BA522" s="257"/>
      <c r="BB522" s="257"/>
      <c r="BC522" s="257"/>
      <c r="BD522" s="257"/>
      <c r="BE522" s="257"/>
      <c r="BF522" s="257"/>
      <c r="BG522" s="257"/>
      <c r="BH522" s="257"/>
      <c r="BI522" s="257"/>
      <c r="BJ522" s="257"/>
      <c r="BK522" s="257"/>
      <c r="BL522" s="257"/>
      <c r="BM522" s="257"/>
      <c r="BN522" s="257"/>
      <c r="BO522" s="257"/>
      <c r="BP522" s="257"/>
      <c r="BQ522" s="257"/>
      <c r="BR522" s="257"/>
      <c r="BS522" s="257"/>
      <c r="BT522" s="257"/>
      <c r="BU522" s="257"/>
      <c r="BV522" s="257"/>
      <c r="BW522" s="257"/>
      <c r="BX522" s="257"/>
      <c r="BY522" s="257"/>
      <c r="BZ522" s="257"/>
      <c r="CA522" s="257"/>
      <c r="CB522" s="257"/>
      <c r="CC522" s="257"/>
      <c r="CD522" s="257"/>
      <c r="CE522" s="257"/>
      <c r="CF522" s="257"/>
      <c r="CG522" s="257"/>
      <c r="CH522" s="257"/>
      <c r="CI522" s="257"/>
      <c r="CJ522" s="257"/>
    </row>
    <row r="523" spans="25:88">
      <c r="Y523" s="257"/>
      <c r="Z523" s="257"/>
      <c r="AA523" s="257"/>
      <c r="AB523" s="257"/>
      <c r="AC523" s="257"/>
      <c r="AD523" s="257"/>
      <c r="AE523" s="257"/>
      <c r="AF523" s="257"/>
      <c r="AG523" s="257"/>
      <c r="AH523" s="257"/>
      <c r="AI523" s="257"/>
      <c r="AJ523" s="257"/>
      <c r="AK523" s="257"/>
      <c r="AL523" s="257"/>
      <c r="AM523" s="257"/>
      <c r="AN523" s="257"/>
      <c r="AO523" s="257"/>
      <c r="AP523" s="257"/>
      <c r="AQ523" s="257"/>
      <c r="AR523" s="257"/>
      <c r="AS523" s="257"/>
      <c r="AT523" s="257"/>
      <c r="AU523" s="257"/>
      <c r="AV523" s="257"/>
      <c r="AW523" s="257"/>
      <c r="AX523" s="257"/>
      <c r="AY523" s="257"/>
      <c r="AZ523" s="257"/>
      <c r="BA523" s="257"/>
      <c r="BB523" s="257"/>
      <c r="BC523" s="257"/>
      <c r="BD523" s="257"/>
      <c r="BE523" s="257"/>
      <c r="BF523" s="257"/>
      <c r="BG523" s="257"/>
      <c r="BH523" s="257"/>
      <c r="BI523" s="257"/>
      <c r="BJ523" s="257"/>
      <c r="BK523" s="257"/>
      <c r="BL523" s="257"/>
      <c r="BM523" s="257"/>
      <c r="BN523" s="257"/>
      <c r="BO523" s="257"/>
      <c r="BP523" s="257"/>
      <c r="BQ523" s="257"/>
      <c r="BR523" s="257"/>
      <c r="BS523" s="257"/>
      <c r="BT523" s="257"/>
      <c r="BU523" s="257"/>
      <c r="BV523" s="257"/>
      <c r="BW523" s="257"/>
      <c r="BX523" s="257"/>
      <c r="BY523" s="257"/>
      <c r="BZ523" s="257"/>
      <c r="CA523" s="257"/>
      <c r="CB523" s="257"/>
      <c r="CC523" s="257"/>
      <c r="CD523" s="257"/>
      <c r="CE523" s="257"/>
      <c r="CF523" s="257"/>
      <c r="CG523" s="257"/>
      <c r="CH523" s="257"/>
      <c r="CI523" s="257"/>
      <c r="CJ523" s="257"/>
    </row>
    <row r="524" spans="25:88">
      <c r="Y524" s="257"/>
      <c r="Z524" s="257"/>
      <c r="AA524" s="257"/>
      <c r="AB524" s="257"/>
      <c r="AC524" s="257"/>
      <c r="AD524" s="257"/>
      <c r="AE524" s="257"/>
      <c r="AF524" s="257"/>
      <c r="AG524" s="257"/>
      <c r="AH524" s="257"/>
      <c r="AI524" s="257"/>
      <c r="AJ524" s="257"/>
      <c r="AK524" s="257"/>
      <c r="AL524" s="257"/>
      <c r="AM524" s="257"/>
      <c r="AN524" s="257"/>
      <c r="AO524" s="257"/>
      <c r="AP524" s="257"/>
      <c r="AQ524" s="257"/>
      <c r="AR524" s="257"/>
      <c r="AS524" s="257"/>
      <c r="AT524" s="257"/>
      <c r="AU524" s="257"/>
      <c r="AV524" s="257"/>
      <c r="AW524" s="257"/>
      <c r="AX524" s="257"/>
      <c r="AY524" s="257"/>
      <c r="AZ524" s="257"/>
      <c r="BA524" s="257"/>
      <c r="BB524" s="257"/>
      <c r="BC524" s="257"/>
      <c r="BD524" s="257"/>
      <c r="BE524" s="257"/>
      <c r="BF524" s="257"/>
      <c r="BG524" s="257"/>
      <c r="BH524" s="257"/>
      <c r="BI524" s="257"/>
      <c r="BJ524" s="257"/>
      <c r="BK524" s="257"/>
      <c r="BL524" s="257"/>
      <c r="BM524" s="257"/>
      <c r="BN524" s="257"/>
      <c r="BO524" s="257"/>
      <c r="BP524" s="257"/>
      <c r="BQ524" s="257"/>
      <c r="BR524" s="257"/>
      <c r="BS524" s="257"/>
      <c r="BT524" s="257"/>
      <c r="BU524" s="257"/>
      <c r="BV524" s="257"/>
      <c r="BW524" s="257"/>
      <c r="BX524" s="257"/>
      <c r="BY524" s="257"/>
      <c r="BZ524" s="257"/>
      <c r="CA524" s="257"/>
      <c r="CB524" s="257"/>
      <c r="CC524" s="257"/>
      <c r="CD524" s="257"/>
      <c r="CE524" s="257"/>
      <c r="CF524" s="257"/>
      <c r="CG524" s="257"/>
      <c r="CH524" s="257"/>
      <c r="CI524" s="257"/>
      <c r="CJ524" s="257"/>
    </row>
    <row r="525" spans="25:88">
      <c r="Y525" s="257"/>
      <c r="Z525" s="257"/>
      <c r="AA525" s="257"/>
      <c r="AB525" s="257"/>
      <c r="AC525" s="257"/>
      <c r="AD525" s="257"/>
      <c r="AE525" s="257"/>
      <c r="AF525" s="257"/>
      <c r="AG525" s="257"/>
      <c r="AH525" s="257"/>
      <c r="AI525" s="257"/>
      <c r="AJ525" s="257"/>
      <c r="AK525" s="257"/>
      <c r="AL525" s="257"/>
      <c r="AM525" s="257"/>
      <c r="AN525" s="257"/>
      <c r="AO525" s="257"/>
      <c r="AP525" s="257"/>
      <c r="AQ525" s="257"/>
      <c r="AR525" s="257"/>
      <c r="AS525" s="257"/>
      <c r="AT525" s="257"/>
      <c r="AU525" s="257"/>
      <c r="AV525" s="257"/>
      <c r="AW525" s="257"/>
      <c r="AX525" s="257"/>
      <c r="AY525" s="257"/>
      <c r="AZ525" s="257"/>
      <c r="BA525" s="257"/>
      <c r="BB525" s="257"/>
      <c r="BC525" s="257"/>
      <c r="BD525" s="257"/>
      <c r="BE525" s="257"/>
      <c r="BF525" s="257"/>
      <c r="BG525" s="257"/>
      <c r="BH525" s="257"/>
      <c r="BI525" s="257"/>
      <c r="BJ525" s="257"/>
      <c r="BK525" s="257"/>
      <c r="BL525" s="257"/>
      <c r="BM525" s="257"/>
      <c r="BN525" s="257"/>
      <c r="BO525" s="257"/>
      <c r="BP525" s="257"/>
      <c r="BQ525" s="257"/>
      <c r="BR525" s="257"/>
      <c r="BS525" s="257"/>
      <c r="BT525" s="257"/>
      <c r="BU525" s="257"/>
      <c r="BV525" s="257"/>
      <c r="BW525" s="257"/>
      <c r="BX525" s="257"/>
      <c r="BY525" s="257"/>
      <c r="BZ525" s="257"/>
      <c r="CA525" s="257"/>
      <c r="CB525" s="257"/>
      <c r="CC525" s="257"/>
      <c r="CD525" s="257"/>
      <c r="CE525" s="257"/>
      <c r="CF525" s="257"/>
      <c r="CG525" s="257"/>
      <c r="CH525" s="257"/>
      <c r="CI525" s="257"/>
      <c r="CJ525" s="257"/>
    </row>
    <row r="526" spans="25:88">
      <c r="Y526" s="257"/>
      <c r="Z526" s="257"/>
      <c r="AA526" s="257"/>
      <c r="AB526" s="257"/>
      <c r="AC526" s="257"/>
      <c r="AD526" s="257"/>
      <c r="AE526" s="257"/>
      <c r="AF526" s="257"/>
      <c r="AG526" s="257"/>
      <c r="AH526" s="257"/>
      <c r="AI526" s="257"/>
      <c r="AJ526" s="257"/>
      <c r="AK526" s="257"/>
      <c r="AL526" s="257"/>
      <c r="AM526" s="257"/>
      <c r="AN526" s="257"/>
      <c r="AO526" s="257"/>
      <c r="AP526" s="257"/>
      <c r="AQ526" s="257"/>
      <c r="AR526" s="257"/>
      <c r="AS526" s="257"/>
      <c r="AT526" s="257"/>
      <c r="AU526" s="257"/>
      <c r="AV526" s="257"/>
      <c r="AW526" s="257"/>
      <c r="AX526" s="257"/>
      <c r="AY526" s="257"/>
      <c r="AZ526" s="257"/>
      <c r="BA526" s="257"/>
      <c r="BB526" s="257"/>
      <c r="BC526" s="257"/>
      <c r="BD526" s="257"/>
      <c r="BE526" s="257"/>
      <c r="BF526" s="257"/>
      <c r="BG526" s="257"/>
      <c r="BH526" s="257"/>
      <c r="BI526" s="257"/>
      <c r="BJ526" s="257"/>
      <c r="BK526" s="257"/>
      <c r="BL526" s="257"/>
      <c r="BM526" s="257"/>
      <c r="BN526" s="257"/>
      <c r="BO526" s="257"/>
      <c r="BP526" s="257"/>
      <c r="BQ526" s="257"/>
      <c r="BR526" s="257"/>
      <c r="BS526" s="257"/>
      <c r="BT526" s="257"/>
      <c r="BU526" s="257"/>
      <c r="BV526" s="257"/>
      <c r="BW526" s="257"/>
      <c r="BX526" s="257"/>
      <c r="BY526" s="257"/>
      <c r="BZ526" s="257"/>
      <c r="CA526" s="257"/>
      <c r="CB526" s="257"/>
      <c r="CC526" s="257"/>
      <c r="CD526" s="257"/>
      <c r="CE526" s="257"/>
      <c r="CF526" s="257"/>
      <c r="CG526" s="257"/>
      <c r="CH526" s="257"/>
      <c r="CI526" s="257"/>
      <c r="CJ526" s="257"/>
    </row>
    <row r="527" spans="25:88">
      <c r="Y527" s="257"/>
      <c r="Z527" s="257"/>
      <c r="AA527" s="257"/>
      <c r="AB527" s="257"/>
      <c r="AC527" s="257"/>
      <c r="AD527" s="257"/>
      <c r="AE527" s="257"/>
      <c r="AF527" s="257"/>
      <c r="AG527" s="257"/>
      <c r="AH527" s="257"/>
      <c r="AI527" s="257"/>
      <c r="AJ527" s="257"/>
      <c r="AK527" s="257"/>
      <c r="AL527" s="257"/>
      <c r="AM527" s="257"/>
      <c r="AN527" s="257"/>
      <c r="AO527" s="257"/>
      <c r="AP527" s="257"/>
      <c r="AQ527" s="257"/>
      <c r="AR527" s="257"/>
      <c r="AS527" s="257"/>
      <c r="AT527" s="257"/>
      <c r="AU527" s="257"/>
      <c r="AV527" s="257"/>
      <c r="AW527" s="257"/>
      <c r="AX527" s="257"/>
      <c r="AY527" s="257"/>
      <c r="AZ527" s="257"/>
      <c r="BA527" s="257"/>
      <c r="BB527" s="257"/>
      <c r="BC527" s="257"/>
      <c r="BD527" s="257"/>
      <c r="BE527" s="257"/>
      <c r="BF527" s="257"/>
      <c r="BG527" s="257"/>
      <c r="BH527" s="257"/>
      <c r="BI527" s="257"/>
      <c r="BJ527" s="257"/>
      <c r="BK527" s="257"/>
      <c r="BL527" s="257"/>
      <c r="BM527" s="257"/>
      <c r="BN527" s="257"/>
      <c r="BO527" s="257"/>
      <c r="BP527" s="257"/>
      <c r="BQ527" s="257"/>
      <c r="BR527" s="257"/>
      <c r="BS527" s="257"/>
      <c r="BT527" s="257"/>
      <c r="BU527" s="257"/>
      <c r="BV527" s="257"/>
      <c r="BW527" s="257"/>
      <c r="BX527" s="257"/>
      <c r="BY527" s="257"/>
      <c r="BZ527" s="257"/>
      <c r="CA527" s="257"/>
      <c r="CB527" s="257"/>
      <c r="CC527" s="257"/>
      <c r="CD527" s="257"/>
      <c r="CE527" s="257"/>
      <c r="CF527" s="257"/>
      <c r="CG527" s="257"/>
      <c r="CH527" s="257"/>
      <c r="CI527" s="257"/>
      <c r="CJ527" s="257"/>
    </row>
    <row r="528" spans="25:88">
      <c r="Y528" s="257"/>
      <c r="Z528" s="257"/>
      <c r="AA528" s="257"/>
      <c r="AB528" s="257"/>
      <c r="AC528" s="257"/>
      <c r="AD528" s="257"/>
      <c r="AE528" s="257"/>
      <c r="AF528" s="257"/>
      <c r="AG528" s="257"/>
      <c r="AH528" s="257"/>
      <c r="AI528" s="257"/>
      <c r="AJ528" s="257"/>
      <c r="AK528" s="257"/>
      <c r="AL528" s="257"/>
      <c r="AM528" s="257"/>
      <c r="AN528" s="257"/>
      <c r="AO528" s="257"/>
      <c r="AP528" s="257"/>
      <c r="AQ528" s="257"/>
      <c r="AR528" s="257"/>
      <c r="AS528" s="257"/>
      <c r="AT528" s="257"/>
      <c r="AU528" s="257"/>
      <c r="AV528" s="257"/>
      <c r="AW528" s="257"/>
      <c r="AX528" s="257"/>
      <c r="AY528" s="257"/>
      <c r="AZ528" s="257"/>
      <c r="BA528" s="257"/>
      <c r="BB528" s="257"/>
      <c r="BC528" s="257"/>
      <c r="BD528" s="257"/>
      <c r="BE528" s="257"/>
      <c r="BF528" s="257"/>
      <c r="BG528" s="257"/>
      <c r="BH528" s="257"/>
      <c r="BI528" s="257"/>
      <c r="BJ528" s="257"/>
      <c r="BK528" s="257"/>
      <c r="BL528" s="257"/>
      <c r="BM528" s="257"/>
      <c r="BN528" s="257"/>
      <c r="BO528" s="257"/>
      <c r="BP528" s="257"/>
      <c r="BQ528" s="257"/>
      <c r="BR528" s="257"/>
      <c r="BS528" s="257"/>
      <c r="BT528" s="257"/>
      <c r="BU528" s="257"/>
      <c r="BV528" s="257"/>
      <c r="BW528" s="257"/>
      <c r="BX528" s="257"/>
      <c r="BY528" s="257"/>
      <c r="BZ528" s="257"/>
      <c r="CA528" s="257"/>
      <c r="CB528" s="257"/>
      <c r="CC528" s="257"/>
      <c r="CD528" s="257"/>
      <c r="CE528" s="257"/>
      <c r="CF528" s="257"/>
      <c r="CG528" s="257"/>
      <c r="CH528" s="257"/>
      <c r="CI528" s="257"/>
      <c r="CJ528" s="257"/>
    </row>
    <row r="529" spans="25:88">
      <c r="Y529" s="257"/>
      <c r="Z529" s="257"/>
      <c r="AA529" s="257"/>
      <c r="AB529" s="257"/>
      <c r="AC529" s="257"/>
      <c r="AD529" s="257"/>
      <c r="AE529" s="257"/>
      <c r="AF529" s="257"/>
      <c r="AG529" s="257"/>
      <c r="AH529" s="257"/>
      <c r="AI529" s="257"/>
      <c r="AJ529" s="257"/>
      <c r="AK529" s="257"/>
      <c r="AL529" s="257"/>
      <c r="AM529" s="257"/>
      <c r="AN529" s="257"/>
      <c r="AO529" s="257"/>
      <c r="AP529" s="257"/>
      <c r="AQ529" s="257"/>
      <c r="AR529" s="257"/>
      <c r="AS529" s="257"/>
      <c r="AT529" s="257"/>
      <c r="AU529" s="257"/>
      <c r="AV529" s="257"/>
      <c r="AW529" s="257"/>
      <c r="AX529" s="257"/>
      <c r="AY529" s="257"/>
      <c r="AZ529" s="257"/>
      <c r="BA529" s="257"/>
      <c r="BB529" s="257"/>
      <c r="BC529" s="257"/>
      <c r="BD529" s="257"/>
      <c r="BE529" s="257"/>
      <c r="BF529" s="257"/>
      <c r="BG529" s="257"/>
      <c r="BH529" s="257"/>
      <c r="BI529" s="257"/>
      <c r="BJ529" s="257"/>
      <c r="BK529" s="257"/>
      <c r="BL529" s="257"/>
      <c r="BM529" s="257"/>
      <c r="BN529" s="257"/>
      <c r="BO529" s="257"/>
      <c r="BP529" s="257"/>
      <c r="BQ529" s="257"/>
      <c r="BR529" s="257"/>
      <c r="BS529" s="257"/>
      <c r="BT529" s="257"/>
      <c r="BU529" s="257"/>
      <c r="BV529" s="257"/>
      <c r="BW529" s="257"/>
      <c r="BX529" s="257"/>
      <c r="BY529" s="257"/>
      <c r="BZ529" s="257"/>
      <c r="CA529" s="257"/>
      <c r="CB529" s="257"/>
      <c r="CC529" s="257"/>
      <c r="CD529" s="257"/>
      <c r="CE529" s="257"/>
      <c r="CF529" s="257"/>
      <c r="CG529" s="257"/>
      <c r="CH529" s="257"/>
      <c r="CI529" s="257"/>
      <c r="CJ529" s="257"/>
    </row>
    <row r="530" spans="25:88">
      <c r="Y530" s="257"/>
      <c r="Z530" s="257"/>
      <c r="AA530" s="257"/>
      <c r="AB530" s="257"/>
      <c r="AC530" s="257"/>
      <c r="AD530" s="257"/>
      <c r="AE530" s="257"/>
      <c r="AF530" s="257"/>
      <c r="AG530" s="257"/>
      <c r="AH530" s="257"/>
      <c r="AI530" s="257"/>
      <c r="AJ530" s="257"/>
      <c r="AK530" s="257"/>
      <c r="AL530" s="257"/>
      <c r="AM530" s="257"/>
      <c r="AN530" s="257"/>
      <c r="AO530" s="257"/>
      <c r="AP530" s="257"/>
      <c r="AQ530" s="257"/>
      <c r="AR530" s="257"/>
      <c r="AS530" s="257"/>
      <c r="AT530" s="257"/>
      <c r="AU530" s="257"/>
      <c r="AV530" s="257"/>
      <c r="AW530" s="257"/>
      <c r="AX530" s="257"/>
      <c r="AY530" s="257"/>
      <c r="AZ530" s="257"/>
      <c r="BA530" s="257"/>
      <c r="BB530" s="257"/>
      <c r="BC530" s="257"/>
      <c r="BD530" s="257"/>
      <c r="BE530" s="257"/>
      <c r="BF530" s="257"/>
      <c r="BG530" s="257"/>
      <c r="BH530" s="257"/>
      <c r="BI530" s="257"/>
      <c r="BJ530" s="257"/>
      <c r="BK530" s="257"/>
      <c r="BL530" s="257"/>
      <c r="BM530" s="257"/>
      <c r="BN530" s="257"/>
      <c r="BO530" s="257"/>
      <c r="BP530" s="257"/>
      <c r="BQ530" s="257"/>
      <c r="BR530" s="257"/>
      <c r="BS530" s="257"/>
      <c r="BT530" s="257"/>
      <c r="BU530" s="257"/>
      <c r="BV530" s="257"/>
      <c r="BW530" s="257"/>
      <c r="BX530" s="257"/>
      <c r="BY530" s="257"/>
      <c r="BZ530" s="257"/>
      <c r="CA530" s="257"/>
      <c r="CB530" s="257"/>
      <c r="CC530" s="257"/>
      <c r="CD530" s="257"/>
      <c r="CE530" s="257"/>
      <c r="CF530" s="257"/>
      <c r="CG530" s="257"/>
      <c r="CH530" s="257"/>
      <c r="CI530" s="257"/>
      <c r="CJ530" s="257"/>
    </row>
    <row r="531" spans="25:88">
      <c r="Y531" s="257"/>
      <c r="Z531" s="257"/>
      <c r="AA531" s="257"/>
      <c r="AB531" s="257"/>
      <c r="AC531" s="257"/>
      <c r="AD531" s="257"/>
      <c r="AE531" s="257"/>
      <c r="AF531" s="257"/>
      <c r="AG531" s="257"/>
      <c r="AH531" s="257"/>
      <c r="AI531" s="257"/>
      <c r="AJ531" s="257"/>
      <c r="AK531" s="257"/>
      <c r="AL531" s="257"/>
      <c r="AM531" s="257"/>
      <c r="AN531" s="257"/>
      <c r="AO531" s="257"/>
      <c r="AP531" s="257"/>
      <c r="AQ531" s="257"/>
      <c r="AR531" s="257"/>
      <c r="AS531" s="257"/>
      <c r="AT531" s="257"/>
      <c r="AU531" s="257"/>
      <c r="AV531" s="257"/>
      <c r="AW531" s="257"/>
      <c r="AX531" s="257"/>
      <c r="AY531" s="257"/>
      <c r="AZ531" s="257"/>
      <c r="BA531" s="257"/>
      <c r="BB531" s="257"/>
      <c r="BC531" s="257"/>
      <c r="BD531" s="257"/>
      <c r="BE531" s="257"/>
      <c r="BF531" s="257"/>
      <c r="BG531" s="257"/>
      <c r="BH531" s="257"/>
      <c r="BI531" s="257"/>
      <c r="BJ531" s="257"/>
      <c r="BK531" s="257"/>
      <c r="BL531" s="257"/>
      <c r="BM531" s="257"/>
      <c r="BN531" s="257"/>
      <c r="BO531" s="257"/>
      <c r="BP531" s="257"/>
      <c r="BQ531" s="257"/>
      <c r="BR531" s="257"/>
      <c r="BS531" s="257"/>
      <c r="BT531" s="257"/>
      <c r="BU531" s="257"/>
      <c r="BV531" s="257"/>
      <c r="BW531" s="257"/>
      <c r="BX531" s="257"/>
      <c r="BY531" s="257"/>
      <c r="BZ531" s="257"/>
      <c r="CA531" s="257"/>
      <c r="CB531" s="257"/>
      <c r="CC531" s="257"/>
      <c r="CD531" s="257"/>
      <c r="CE531" s="257"/>
      <c r="CF531" s="257"/>
      <c r="CG531" s="257"/>
      <c r="CH531" s="257"/>
      <c r="CI531" s="257"/>
      <c r="CJ531" s="257"/>
    </row>
    <row r="532" spans="25:88">
      <c r="Y532" s="257"/>
      <c r="Z532" s="257"/>
      <c r="AA532" s="257"/>
      <c r="AB532" s="257"/>
      <c r="AC532" s="257"/>
      <c r="AD532" s="257"/>
      <c r="AE532" s="257"/>
      <c r="AF532" s="257"/>
      <c r="AG532" s="257"/>
      <c r="AH532" s="257"/>
      <c r="AI532" s="257"/>
      <c r="AJ532" s="257"/>
      <c r="AK532" s="257"/>
      <c r="AL532" s="257"/>
      <c r="AM532" s="257"/>
      <c r="AN532" s="257"/>
      <c r="AO532" s="257"/>
      <c r="AP532" s="257"/>
      <c r="AQ532" s="257"/>
      <c r="AR532" s="257"/>
      <c r="AS532" s="257"/>
      <c r="AT532" s="257"/>
      <c r="AU532" s="257"/>
      <c r="AV532" s="257"/>
      <c r="AW532" s="257"/>
      <c r="AX532" s="257"/>
      <c r="AY532" s="257"/>
      <c r="AZ532" s="257"/>
      <c r="BA532" s="257"/>
      <c r="BB532" s="257"/>
      <c r="BC532" s="257"/>
      <c r="BD532" s="257"/>
      <c r="BE532" s="257"/>
      <c r="BF532" s="257"/>
      <c r="BG532" s="257"/>
      <c r="BH532" s="257"/>
      <c r="BI532" s="257"/>
      <c r="BJ532" s="257"/>
      <c r="BK532" s="257"/>
      <c r="BL532" s="257"/>
      <c r="BM532" s="257"/>
      <c r="BN532" s="257"/>
      <c r="BO532" s="257"/>
      <c r="BP532" s="257"/>
      <c r="BQ532" s="257"/>
      <c r="BR532" s="257"/>
      <c r="BS532" s="257"/>
      <c r="BT532" s="257"/>
      <c r="BU532" s="257"/>
      <c r="BV532" s="257"/>
      <c r="BW532" s="257"/>
      <c r="BX532" s="257"/>
      <c r="BY532" s="257"/>
      <c r="BZ532" s="257"/>
      <c r="CA532" s="257"/>
      <c r="CB532" s="257"/>
      <c r="CC532" s="257"/>
      <c r="CD532" s="257"/>
      <c r="CE532" s="257"/>
      <c r="CF532" s="257"/>
      <c r="CG532" s="257"/>
      <c r="CH532" s="257"/>
      <c r="CI532" s="257"/>
      <c r="CJ532" s="257"/>
    </row>
    <row r="533" spans="25:88">
      <c r="Y533" s="257"/>
      <c r="Z533" s="257"/>
      <c r="AA533" s="257"/>
      <c r="AB533" s="257"/>
      <c r="AC533" s="257"/>
      <c r="AD533" s="257"/>
      <c r="AE533" s="257"/>
      <c r="AF533" s="257"/>
      <c r="AG533" s="257"/>
      <c r="AH533" s="257"/>
      <c r="AI533" s="257"/>
      <c r="AJ533" s="257"/>
      <c r="AK533" s="257"/>
      <c r="AL533" s="257"/>
      <c r="AM533" s="257"/>
      <c r="AN533" s="257"/>
      <c r="AO533" s="257"/>
      <c r="AP533" s="257"/>
      <c r="AQ533" s="257"/>
      <c r="AR533" s="257"/>
      <c r="AS533" s="257"/>
      <c r="AT533" s="257"/>
      <c r="AU533" s="257"/>
      <c r="AV533" s="257"/>
      <c r="AW533" s="257"/>
      <c r="AX533" s="257"/>
      <c r="AY533" s="257"/>
      <c r="AZ533" s="257"/>
      <c r="BA533" s="257"/>
      <c r="BB533" s="257"/>
      <c r="BC533" s="257"/>
      <c r="BD533" s="257"/>
      <c r="BE533" s="257"/>
      <c r="BF533" s="257"/>
      <c r="BG533" s="257"/>
      <c r="BH533" s="257"/>
      <c r="BI533" s="257"/>
      <c r="BJ533" s="257"/>
      <c r="BK533" s="257"/>
      <c r="BL533" s="257"/>
      <c r="BM533" s="257"/>
      <c r="BN533" s="257"/>
      <c r="BO533" s="257"/>
      <c r="BP533" s="257"/>
      <c r="BQ533" s="257"/>
      <c r="BR533" s="257"/>
      <c r="BS533" s="257"/>
      <c r="BT533" s="257"/>
      <c r="BU533" s="257"/>
      <c r="BV533" s="257"/>
      <c r="BW533" s="257"/>
      <c r="BX533" s="257"/>
      <c r="BY533" s="257"/>
      <c r="BZ533" s="257"/>
      <c r="CA533" s="257"/>
      <c r="CB533" s="257"/>
      <c r="CC533" s="257"/>
      <c r="CD533" s="257"/>
      <c r="CE533" s="257"/>
      <c r="CF533" s="257"/>
      <c r="CG533" s="257"/>
      <c r="CH533" s="257"/>
      <c r="CI533" s="257"/>
      <c r="CJ533" s="257"/>
    </row>
    <row r="534" spans="25:88">
      <c r="Y534" s="257"/>
      <c r="Z534" s="257"/>
      <c r="AA534" s="257"/>
      <c r="AB534" s="257"/>
      <c r="AC534" s="257"/>
      <c r="AD534" s="257"/>
      <c r="AE534" s="257"/>
      <c r="AF534" s="257"/>
      <c r="AG534" s="257"/>
      <c r="AH534" s="257"/>
      <c r="AI534" s="257"/>
      <c r="AJ534" s="257"/>
      <c r="AK534" s="257"/>
      <c r="AL534" s="257"/>
      <c r="AM534" s="257"/>
      <c r="AN534" s="257"/>
      <c r="AO534" s="257"/>
      <c r="AP534" s="257"/>
      <c r="AQ534" s="257"/>
      <c r="AR534" s="257"/>
      <c r="AS534" s="257"/>
      <c r="AT534" s="257"/>
      <c r="AU534" s="257"/>
      <c r="AV534" s="257"/>
      <c r="AW534" s="257"/>
      <c r="AX534" s="257"/>
      <c r="AY534" s="257"/>
      <c r="AZ534" s="257"/>
      <c r="BA534" s="257"/>
      <c r="BB534" s="257"/>
      <c r="BC534" s="257"/>
      <c r="BD534" s="257"/>
      <c r="BE534" s="257"/>
      <c r="BF534" s="257"/>
      <c r="BG534" s="257"/>
      <c r="BH534" s="257"/>
      <c r="BI534" s="257"/>
      <c r="BJ534" s="257"/>
      <c r="BK534" s="257"/>
      <c r="BL534" s="257"/>
      <c r="BM534" s="257"/>
      <c r="BN534" s="257"/>
      <c r="BO534" s="257"/>
      <c r="BP534" s="257"/>
      <c r="BQ534" s="257"/>
      <c r="BR534" s="257"/>
      <c r="BS534" s="257"/>
      <c r="BT534" s="257"/>
      <c r="BU534" s="257"/>
      <c r="BV534" s="257"/>
      <c r="BW534" s="257"/>
      <c r="BX534" s="257"/>
      <c r="BY534" s="257"/>
      <c r="BZ534" s="257"/>
      <c r="CA534" s="257"/>
      <c r="CB534" s="257"/>
      <c r="CC534" s="257"/>
      <c r="CD534" s="257"/>
      <c r="CE534" s="257"/>
      <c r="CF534" s="257"/>
      <c r="CG534" s="257"/>
      <c r="CH534" s="257"/>
      <c r="CI534" s="257"/>
      <c r="CJ534" s="257"/>
    </row>
    <row r="535" spans="25:88">
      <c r="Y535" s="257"/>
      <c r="Z535" s="257"/>
      <c r="AA535" s="257"/>
      <c r="AB535" s="257"/>
      <c r="AC535" s="257"/>
      <c r="AD535" s="257"/>
      <c r="AE535" s="257"/>
      <c r="AF535" s="257"/>
      <c r="AG535" s="257"/>
      <c r="AH535" s="257"/>
      <c r="AI535" s="257"/>
      <c r="AJ535" s="257"/>
      <c r="AK535" s="257"/>
      <c r="AL535" s="257"/>
      <c r="AM535" s="257"/>
      <c r="AN535" s="257"/>
      <c r="AO535" s="257"/>
      <c r="AP535" s="257"/>
      <c r="AQ535" s="257"/>
      <c r="AR535" s="257"/>
      <c r="AS535" s="257"/>
      <c r="AT535" s="257"/>
      <c r="AU535" s="257"/>
      <c r="AV535" s="257"/>
      <c r="AW535" s="257"/>
      <c r="AX535" s="257"/>
      <c r="AY535" s="257"/>
      <c r="AZ535" s="257"/>
      <c r="BA535" s="257"/>
      <c r="BB535" s="257"/>
      <c r="BC535" s="257"/>
      <c r="BD535" s="257"/>
      <c r="BE535" s="257"/>
      <c r="BF535" s="257"/>
      <c r="BG535" s="257"/>
      <c r="BH535" s="257"/>
      <c r="BI535" s="257"/>
      <c r="BJ535" s="257"/>
      <c r="BK535" s="257"/>
      <c r="BL535" s="257"/>
      <c r="BM535" s="257"/>
      <c r="BN535" s="257"/>
      <c r="BO535" s="257"/>
      <c r="BP535" s="257"/>
      <c r="BQ535" s="257"/>
      <c r="BR535" s="257"/>
      <c r="BS535" s="257"/>
      <c r="BT535" s="257"/>
      <c r="BU535" s="257"/>
      <c r="BV535" s="257"/>
      <c r="BW535" s="257"/>
      <c r="BX535" s="257"/>
      <c r="BY535" s="257"/>
      <c r="BZ535" s="257"/>
      <c r="CA535" s="257"/>
      <c r="CB535" s="257"/>
      <c r="CC535" s="257"/>
      <c r="CD535" s="257"/>
      <c r="CE535" s="257"/>
      <c r="CF535" s="257"/>
      <c r="CG535" s="257"/>
      <c r="CH535" s="257"/>
      <c r="CI535" s="257"/>
      <c r="CJ535" s="257"/>
    </row>
    <row r="536" spans="25:88">
      <c r="Y536" s="257"/>
      <c r="Z536" s="257"/>
      <c r="AA536" s="257"/>
      <c r="AB536" s="257"/>
      <c r="AC536" s="257"/>
      <c r="AD536" s="257"/>
      <c r="AE536" s="257"/>
      <c r="AF536" s="257"/>
      <c r="AG536" s="257"/>
      <c r="AH536" s="257"/>
      <c r="AI536" s="257"/>
      <c r="AJ536" s="257"/>
      <c r="AK536" s="257"/>
      <c r="AL536" s="257"/>
      <c r="AM536" s="257"/>
      <c r="AN536" s="257"/>
      <c r="AO536" s="257"/>
      <c r="AP536" s="257"/>
      <c r="AQ536" s="257"/>
      <c r="AR536" s="257"/>
      <c r="AS536" s="257"/>
      <c r="AT536" s="257"/>
      <c r="AU536" s="257"/>
      <c r="AV536" s="257"/>
      <c r="AW536" s="257"/>
      <c r="AX536" s="257"/>
      <c r="AY536" s="257"/>
      <c r="AZ536" s="257"/>
      <c r="BA536" s="257"/>
      <c r="BB536" s="257"/>
      <c r="BC536" s="257"/>
      <c r="BD536" s="257"/>
      <c r="BE536" s="257"/>
      <c r="BF536" s="257"/>
      <c r="BG536" s="257"/>
      <c r="BH536" s="257"/>
      <c r="BI536" s="257"/>
      <c r="BJ536" s="257"/>
      <c r="BK536" s="257"/>
      <c r="BL536" s="257"/>
      <c r="BM536" s="257"/>
      <c r="BN536" s="257"/>
      <c r="BO536" s="257"/>
      <c r="BP536" s="257"/>
      <c r="BQ536" s="257"/>
      <c r="BR536" s="257"/>
      <c r="BS536" s="257"/>
      <c r="BT536" s="257"/>
      <c r="BU536" s="257"/>
      <c r="BV536" s="257"/>
      <c r="BW536" s="257"/>
      <c r="BX536" s="257"/>
      <c r="BY536" s="257"/>
      <c r="BZ536" s="257"/>
      <c r="CA536" s="257"/>
      <c r="CB536" s="257"/>
      <c r="CC536" s="257"/>
      <c r="CD536" s="257"/>
      <c r="CE536" s="257"/>
      <c r="CF536" s="257"/>
      <c r="CG536" s="257"/>
      <c r="CH536" s="257"/>
      <c r="CI536" s="257"/>
      <c r="CJ536" s="257"/>
    </row>
    <row r="537" spans="25:88">
      <c r="Y537" s="257"/>
      <c r="Z537" s="257"/>
      <c r="AA537" s="257"/>
      <c r="AB537" s="257"/>
      <c r="AC537" s="257"/>
      <c r="AD537" s="257"/>
      <c r="AE537" s="257"/>
      <c r="AF537" s="257"/>
      <c r="AG537" s="257"/>
      <c r="AH537" s="257"/>
      <c r="AI537" s="257"/>
      <c r="AJ537" s="257"/>
      <c r="AK537" s="257"/>
      <c r="AL537" s="257"/>
      <c r="AM537" s="257"/>
      <c r="AN537" s="257"/>
      <c r="AO537" s="257"/>
      <c r="AP537" s="257"/>
      <c r="AQ537" s="257"/>
      <c r="AR537" s="257"/>
      <c r="AS537" s="257"/>
      <c r="AT537" s="257"/>
      <c r="AU537" s="257"/>
      <c r="AV537" s="257"/>
      <c r="AW537" s="257"/>
      <c r="AX537" s="257"/>
      <c r="AY537" s="257"/>
      <c r="AZ537" s="257"/>
      <c r="BA537" s="257"/>
      <c r="BB537" s="257"/>
      <c r="BC537" s="257"/>
      <c r="BD537" s="257"/>
      <c r="BE537" s="257"/>
      <c r="BF537" s="257"/>
      <c r="BG537" s="257"/>
      <c r="BH537" s="257"/>
      <c r="BI537" s="257"/>
      <c r="BJ537" s="257"/>
      <c r="BK537" s="257"/>
      <c r="BL537" s="257"/>
      <c r="BM537" s="257"/>
      <c r="BN537" s="257"/>
      <c r="BO537" s="257"/>
      <c r="BP537" s="257"/>
      <c r="BQ537" s="257"/>
      <c r="BR537" s="257"/>
      <c r="BS537" s="257"/>
      <c r="BT537" s="257"/>
      <c r="BU537" s="257"/>
      <c r="BV537" s="257"/>
      <c r="BW537" s="257"/>
      <c r="BX537" s="257"/>
      <c r="BY537" s="257"/>
      <c r="BZ537" s="257"/>
      <c r="CA537" s="257"/>
      <c r="CB537" s="257"/>
      <c r="CC537" s="257"/>
      <c r="CD537" s="257"/>
      <c r="CE537" s="257"/>
      <c r="CF537" s="257"/>
      <c r="CG537" s="257"/>
      <c r="CH537" s="257"/>
      <c r="CI537" s="257"/>
      <c r="CJ537" s="257"/>
    </row>
    <row r="538" spans="25:88">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7"/>
      <c r="AY538" s="257"/>
      <c r="AZ538" s="257"/>
      <c r="BA538" s="257"/>
      <c r="BB538" s="257"/>
      <c r="BC538" s="257"/>
      <c r="BD538" s="257"/>
      <c r="BE538" s="257"/>
      <c r="BF538" s="257"/>
      <c r="BG538" s="257"/>
      <c r="BH538" s="257"/>
      <c r="BI538" s="257"/>
      <c r="BJ538" s="257"/>
      <c r="BK538" s="257"/>
      <c r="BL538" s="257"/>
      <c r="BM538" s="257"/>
      <c r="BN538" s="257"/>
      <c r="BO538" s="257"/>
      <c r="BP538" s="257"/>
      <c r="BQ538" s="257"/>
      <c r="BR538" s="257"/>
      <c r="BS538" s="257"/>
      <c r="BT538" s="257"/>
      <c r="BU538" s="257"/>
      <c r="BV538" s="257"/>
      <c r="BW538" s="257"/>
      <c r="BX538" s="257"/>
      <c r="BY538" s="257"/>
      <c r="BZ538" s="257"/>
      <c r="CA538" s="257"/>
      <c r="CB538" s="257"/>
      <c r="CC538" s="257"/>
      <c r="CD538" s="257"/>
      <c r="CE538" s="257"/>
      <c r="CF538" s="257"/>
      <c r="CG538" s="257"/>
      <c r="CH538" s="257"/>
      <c r="CI538" s="257"/>
      <c r="CJ538" s="257"/>
    </row>
    <row r="539" spans="25:88">
      <c r="Y539" s="257"/>
      <c r="Z539" s="257"/>
      <c r="AA539" s="257"/>
      <c r="AB539" s="257"/>
      <c r="AC539" s="257"/>
      <c r="AD539" s="257"/>
      <c r="AE539" s="257"/>
      <c r="AF539" s="257"/>
      <c r="AG539" s="257"/>
      <c r="AH539" s="257"/>
      <c r="AI539" s="257"/>
      <c r="AJ539" s="257"/>
      <c r="AK539" s="257"/>
      <c r="AL539" s="257"/>
      <c r="AM539" s="257"/>
      <c r="AN539" s="257"/>
      <c r="AO539" s="257"/>
      <c r="AP539" s="257"/>
      <c r="AQ539" s="257"/>
      <c r="AR539" s="257"/>
      <c r="AS539" s="257"/>
      <c r="AT539" s="257"/>
      <c r="AU539" s="257"/>
      <c r="AV539" s="257"/>
      <c r="AW539" s="257"/>
      <c r="AX539" s="257"/>
      <c r="AY539" s="257"/>
      <c r="AZ539" s="257"/>
      <c r="BA539" s="257"/>
      <c r="BB539" s="257"/>
      <c r="BC539" s="257"/>
      <c r="BD539" s="257"/>
      <c r="BE539" s="257"/>
      <c r="BF539" s="257"/>
      <c r="BG539" s="257"/>
      <c r="BH539" s="257"/>
      <c r="BI539" s="257"/>
      <c r="BJ539" s="257"/>
      <c r="BK539" s="257"/>
      <c r="BL539" s="257"/>
      <c r="BM539" s="257"/>
      <c r="BN539" s="257"/>
      <c r="BO539" s="257"/>
      <c r="BP539" s="257"/>
      <c r="BQ539" s="257"/>
      <c r="BR539" s="257"/>
      <c r="BS539" s="257"/>
      <c r="BT539" s="257"/>
      <c r="BU539" s="257"/>
      <c r="BV539" s="257"/>
      <c r="BW539" s="257"/>
      <c r="BX539" s="257"/>
      <c r="BY539" s="257"/>
      <c r="BZ539" s="257"/>
      <c r="CA539" s="257"/>
      <c r="CB539" s="257"/>
      <c r="CC539" s="257"/>
      <c r="CD539" s="257"/>
      <c r="CE539" s="257"/>
      <c r="CF539" s="257"/>
      <c r="CG539" s="257"/>
      <c r="CH539" s="257"/>
      <c r="CI539" s="257"/>
      <c r="CJ539" s="257"/>
    </row>
    <row r="540" spans="25:88">
      <c r="Y540" s="257"/>
      <c r="Z540" s="257"/>
      <c r="AA540" s="257"/>
      <c r="AB540" s="257"/>
      <c r="AC540" s="257"/>
      <c r="AD540" s="257"/>
      <c r="AE540" s="257"/>
      <c r="AF540" s="257"/>
      <c r="AG540" s="257"/>
      <c r="AH540" s="257"/>
      <c r="AI540" s="257"/>
      <c r="AJ540" s="257"/>
      <c r="AK540" s="257"/>
      <c r="AL540" s="257"/>
      <c r="AM540" s="257"/>
      <c r="AN540" s="257"/>
      <c r="AO540" s="257"/>
      <c r="AP540" s="257"/>
      <c r="AQ540" s="257"/>
      <c r="AR540" s="257"/>
      <c r="AS540" s="257"/>
      <c r="AT540" s="257"/>
      <c r="AU540" s="257"/>
      <c r="AV540" s="257"/>
      <c r="AW540" s="257"/>
      <c r="AX540" s="257"/>
      <c r="AY540" s="257"/>
      <c r="AZ540" s="257"/>
      <c r="BA540" s="257"/>
      <c r="BB540" s="257"/>
      <c r="BC540" s="257"/>
      <c r="BD540" s="257"/>
      <c r="BE540" s="257"/>
      <c r="BF540" s="257"/>
      <c r="BG540" s="257"/>
      <c r="BH540" s="257"/>
      <c r="BI540" s="257"/>
      <c r="BJ540" s="257"/>
      <c r="BK540" s="257"/>
      <c r="BL540" s="257"/>
      <c r="BM540" s="257"/>
      <c r="BN540" s="257"/>
      <c r="BO540" s="257"/>
      <c r="BP540" s="257"/>
      <c r="BQ540" s="257"/>
      <c r="BR540" s="257"/>
      <c r="BS540" s="257"/>
      <c r="BT540" s="257"/>
      <c r="BU540" s="257"/>
      <c r="BV540" s="257"/>
      <c r="BW540" s="257"/>
      <c r="BX540" s="257"/>
      <c r="BY540" s="257"/>
      <c r="BZ540" s="257"/>
      <c r="CA540" s="257"/>
      <c r="CB540" s="257"/>
      <c r="CC540" s="257"/>
      <c r="CD540" s="257"/>
      <c r="CE540" s="257"/>
      <c r="CF540" s="257"/>
      <c r="CG540" s="257"/>
      <c r="CH540" s="257"/>
      <c r="CI540" s="257"/>
      <c r="CJ540" s="257"/>
    </row>
  </sheetData>
  <autoFilter ref="B4:X364" xr:uid="{D6D2B20C-DD25-4BC5-9D4F-CD81FF3FE5AF}"/>
  <sortState xmlns:xlrd2="http://schemas.microsoft.com/office/spreadsheetml/2017/richdata2" ref="K371:K383">
    <sortCondition ref="K371:K383"/>
  </sortState>
  <dataValidations count="1">
    <dataValidation type="list" allowBlank="1" showInputMessage="1" showErrorMessage="1" sqref="G899:L1048576 X367:X1827 W460:W1827" xr:uid="{C6E9C2C2-61D6-4E61-BF9E-85C2AE441131}">
      <formula1>#REF!</formula1>
    </dataValidation>
  </dataValidations>
  <pageMargins left="0.75" right="0.75" top="1" bottom="1" header="0.5" footer="0.5"/>
  <pageSetup scale="39" fitToHeight="0" orientation="landscape" r:id="rId1"/>
  <headerFooter alignWithMargins="0">
    <oddFooter>&amp;L © Euromonitor International 2011. All rights reserved.</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46B6D-5A48-45B6-BBC7-184CC4686ECF}">
  <sheetPr>
    <tabColor rgb="FFFF0000"/>
  </sheetPr>
  <dimension ref="A3:E40"/>
  <sheetViews>
    <sheetView workbookViewId="0">
      <selection activeCell="D39" sqref="D39"/>
    </sheetView>
  </sheetViews>
  <sheetFormatPr defaultRowHeight="12.75"/>
  <cols>
    <col min="1" max="1" width="56" bestFit="1" customWidth="1"/>
    <col min="2" max="2" width="41.42578125" bestFit="1" customWidth="1"/>
    <col min="3" max="3" width="42.5703125" bestFit="1" customWidth="1"/>
    <col min="4" max="4" width="42.42578125" bestFit="1" customWidth="1"/>
    <col min="5" max="5" width="41.42578125" bestFit="1" customWidth="1"/>
  </cols>
  <sheetData>
    <row r="3" spans="1:5">
      <c r="A3" s="269" t="s">
        <v>72</v>
      </c>
      <c r="B3" t="s">
        <v>2256</v>
      </c>
    </row>
    <row r="4" spans="1:5">
      <c r="A4" s="269" t="s">
        <v>325</v>
      </c>
      <c r="B4" t="s">
        <v>1884</v>
      </c>
    </row>
    <row r="5" spans="1:5">
      <c r="E5" s="311"/>
    </row>
    <row r="6" spans="1:5">
      <c r="A6" s="269" t="s">
        <v>1887</v>
      </c>
      <c r="B6" t="s">
        <v>2257</v>
      </c>
      <c r="C6" t="s">
        <v>2258</v>
      </c>
    </row>
    <row r="7" spans="1:5">
      <c r="A7" s="270" t="s">
        <v>537</v>
      </c>
      <c r="B7">
        <v>31</v>
      </c>
      <c r="C7" s="310">
        <v>0.16402116402116401</v>
      </c>
      <c r="E7" s="311"/>
    </row>
    <row r="8" spans="1:5">
      <c r="A8" s="309" t="s">
        <v>600</v>
      </c>
      <c r="B8">
        <v>17</v>
      </c>
      <c r="C8" s="310">
        <v>0.54838709677419351</v>
      </c>
      <c r="E8" s="311"/>
    </row>
    <row r="9" spans="1:5">
      <c r="A9" s="309" t="s">
        <v>360</v>
      </c>
      <c r="B9">
        <v>13</v>
      </c>
      <c r="C9" s="310">
        <v>0.41935483870967744</v>
      </c>
    </row>
    <row r="10" spans="1:5">
      <c r="A10" s="309" t="s">
        <v>440</v>
      </c>
      <c r="B10">
        <v>1</v>
      </c>
      <c r="C10" s="310">
        <v>3.2258064516129031E-2</v>
      </c>
    </row>
    <row r="11" spans="1:5">
      <c r="A11" s="309" t="s">
        <v>1888</v>
      </c>
      <c r="C11" s="310">
        <v>0</v>
      </c>
    </row>
    <row r="12" spans="1:5">
      <c r="A12" s="270" t="s">
        <v>353</v>
      </c>
      <c r="B12">
        <v>158</v>
      </c>
      <c r="C12" s="310">
        <v>0.83597883597883593</v>
      </c>
    </row>
    <row r="13" spans="1:5">
      <c r="A13" s="309" t="s">
        <v>600</v>
      </c>
      <c r="B13">
        <v>5</v>
      </c>
      <c r="C13" s="310">
        <v>3.1645569620253167E-2</v>
      </c>
    </row>
    <row r="14" spans="1:5">
      <c r="A14" s="309" t="s">
        <v>963</v>
      </c>
      <c r="B14">
        <v>1</v>
      </c>
      <c r="C14" s="310">
        <v>6.3291139240506328E-3</v>
      </c>
    </row>
    <row r="15" spans="1:5">
      <c r="A15" s="309" t="s">
        <v>360</v>
      </c>
      <c r="B15">
        <v>151</v>
      </c>
      <c r="C15" s="310">
        <v>0.95569620253164556</v>
      </c>
    </row>
    <row r="16" spans="1:5">
      <c r="A16" s="309" t="s">
        <v>440</v>
      </c>
      <c r="B16">
        <v>1</v>
      </c>
      <c r="C16" s="310">
        <v>6.3291139240506328E-3</v>
      </c>
    </row>
    <row r="17" spans="1:4">
      <c r="A17" s="309" t="s">
        <v>1888</v>
      </c>
      <c r="C17" s="310">
        <v>0</v>
      </c>
    </row>
    <row r="18" spans="1:4">
      <c r="A18" s="270" t="s">
        <v>1888</v>
      </c>
      <c r="C18" s="310">
        <v>0</v>
      </c>
    </row>
    <row r="19" spans="1:4">
      <c r="A19" s="309" t="s">
        <v>1888</v>
      </c>
      <c r="C19" s="310"/>
    </row>
    <row r="20" spans="1:4">
      <c r="A20" s="270" t="s">
        <v>1889</v>
      </c>
      <c r="B20">
        <v>189</v>
      </c>
      <c r="C20" s="310">
        <v>1</v>
      </c>
    </row>
    <row r="23" spans="1:4">
      <c r="C23" s="326"/>
      <c r="D23" s="326"/>
    </row>
    <row r="24" spans="1:4">
      <c r="C24" s="326"/>
    </row>
    <row r="25" spans="1:4">
      <c r="C25" s="326"/>
      <c r="D25" s="326"/>
    </row>
    <row r="26" spans="1:4">
      <c r="C26" s="326"/>
      <c r="D26" s="326"/>
    </row>
    <row r="27" spans="1:4">
      <c r="C27" s="326"/>
      <c r="D27" s="326"/>
    </row>
    <row r="28" spans="1:4">
      <c r="C28" s="326"/>
      <c r="D28" s="326"/>
    </row>
    <row r="29" spans="1:4">
      <c r="C29" s="326"/>
      <c r="D29" s="326"/>
    </row>
    <row r="30" spans="1:4">
      <c r="C30" s="326"/>
      <c r="D30" s="326"/>
    </row>
    <row r="31" spans="1:4">
      <c r="C31" s="326"/>
      <c r="D31" s="326"/>
    </row>
    <row r="40" spans="3:3">
      <c r="C40" s="326"/>
    </row>
  </sheetData>
  <pageMargins left="0.7" right="0.7" top="0.75" bottom="0.75" header="0.3" footer="0.3"/>
  <pageSetup orientation="portrait" horizontalDpi="0" verticalDpi="0"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75FA-A6F6-4056-A987-469F8C950DB4}">
  <sheetPr>
    <tabColor rgb="FFFFC000"/>
  </sheetPr>
  <dimension ref="A1:M50"/>
  <sheetViews>
    <sheetView workbookViewId="0"/>
  </sheetViews>
  <sheetFormatPr defaultColWidth="9.140625" defaultRowHeight="15.75"/>
  <cols>
    <col min="1" max="1" width="2.28515625" style="152" customWidth="1"/>
    <col min="2" max="2" width="9.7109375" style="154" bestFit="1" customWidth="1"/>
    <col min="3" max="3" width="23.7109375" style="154" bestFit="1" customWidth="1"/>
    <col min="4" max="4" width="26.28515625" style="154" customWidth="1"/>
    <col min="5" max="5" width="24.5703125" style="154" bestFit="1" customWidth="1"/>
    <col min="6" max="6" width="9.140625" style="154"/>
    <col min="7" max="7" width="23.140625" style="154" bestFit="1" customWidth="1"/>
    <col min="8" max="8" width="9" style="154" customWidth="1"/>
    <col min="9" max="9" width="22.28515625" style="154" customWidth="1"/>
    <col min="10" max="10" width="9.140625" style="154"/>
    <col min="11" max="11" width="20" style="154" customWidth="1"/>
    <col min="12" max="16384" width="9.140625" style="154"/>
  </cols>
  <sheetData>
    <row r="1" spans="1:13">
      <c r="B1" s="153" t="s">
        <v>2259</v>
      </c>
    </row>
    <row r="2" spans="1:13">
      <c r="B2" s="155">
        <v>45012</v>
      </c>
    </row>
    <row r="4" spans="1:13" s="157" customFormat="1" ht="30">
      <c r="A4" s="156"/>
      <c r="C4" s="157" t="s">
        <v>2260</v>
      </c>
      <c r="D4" s="157" t="s">
        <v>2261</v>
      </c>
      <c r="E4" s="157" t="s">
        <v>2262</v>
      </c>
      <c r="G4" s="158" t="s">
        <v>2263</v>
      </c>
      <c r="H4" s="158"/>
      <c r="I4" s="184" t="s">
        <v>2264</v>
      </c>
      <c r="K4" s="184" t="s">
        <v>2265</v>
      </c>
      <c r="M4" s="339" t="s">
        <v>2266</v>
      </c>
    </row>
    <row r="5" spans="1:13">
      <c r="I5" s="185"/>
      <c r="K5" s="185"/>
    </row>
    <row r="6" spans="1:13">
      <c r="B6" s="159">
        <v>1</v>
      </c>
      <c r="C6" s="154" t="s">
        <v>2267</v>
      </c>
      <c r="D6" s="154" t="s">
        <v>1328</v>
      </c>
      <c r="E6" s="154" t="s">
        <v>2267</v>
      </c>
      <c r="G6" s="154" t="s">
        <v>1301</v>
      </c>
      <c r="I6" s="185" t="s">
        <v>1301</v>
      </c>
      <c r="K6" s="340" t="s">
        <v>1334</v>
      </c>
      <c r="M6" s="341" t="s">
        <v>2268</v>
      </c>
    </row>
    <row r="7" spans="1:13">
      <c r="B7" s="159">
        <v>2</v>
      </c>
      <c r="C7" s="154" t="s">
        <v>1301</v>
      </c>
      <c r="D7" s="154" t="s">
        <v>1331</v>
      </c>
      <c r="E7" s="154" t="s">
        <v>2269</v>
      </c>
      <c r="G7" s="154" t="s">
        <v>1316</v>
      </c>
      <c r="I7" s="186" t="s">
        <v>1316</v>
      </c>
      <c r="K7" s="340" t="s">
        <v>1338</v>
      </c>
      <c r="M7" s="341" t="s">
        <v>2270</v>
      </c>
    </row>
    <row r="8" spans="1:13">
      <c r="B8" s="159">
        <v>3</v>
      </c>
      <c r="C8" s="154" t="s">
        <v>1317</v>
      </c>
      <c r="D8" s="154" t="s">
        <v>2271</v>
      </c>
      <c r="E8" s="154" t="s">
        <v>2272</v>
      </c>
      <c r="G8" s="154" t="s">
        <v>2273</v>
      </c>
      <c r="I8" s="185" t="s">
        <v>1317</v>
      </c>
      <c r="K8" s="186" t="s">
        <v>1316</v>
      </c>
      <c r="M8" s="341" t="s">
        <v>2274</v>
      </c>
    </row>
    <row r="9" spans="1:13">
      <c r="B9" s="159">
        <v>4</v>
      </c>
      <c r="C9" s="154" t="s">
        <v>1316</v>
      </c>
      <c r="D9" s="154" t="s">
        <v>1333</v>
      </c>
      <c r="E9" s="154" t="s">
        <v>1322</v>
      </c>
      <c r="G9" s="154" t="s">
        <v>1317</v>
      </c>
      <c r="I9" s="185" t="s">
        <v>1322</v>
      </c>
      <c r="K9" s="340" t="s">
        <v>1341</v>
      </c>
      <c r="M9" s="341" t="s">
        <v>2275</v>
      </c>
    </row>
    <row r="10" spans="1:13">
      <c r="B10" s="159">
        <v>5</v>
      </c>
      <c r="C10" s="154" t="s">
        <v>1325</v>
      </c>
      <c r="D10" s="154" t="s">
        <v>2276</v>
      </c>
      <c r="E10" s="154" t="s">
        <v>1317</v>
      </c>
      <c r="G10" s="154" t="s">
        <v>1322</v>
      </c>
      <c r="I10" s="185" t="s">
        <v>1325</v>
      </c>
      <c r="K10" s="186" t="s">
        <v>1332</v>
      </c>
      <c r="M10" s="341" t="s">
        <v>2277</v>
      </c>
    </row>
    <row r="11" spans="1:13">
      <c r="B11" s="159">
        <v>6</v>
      </c>
      <c r="C11" s="154" t="s">
        <v>2278</v>
      </c>
      <c r="D11" s="154" t="s">
        <v>2279</v>
      </c>
      <c r="E11" s="154" t="s">
        <v>2278</v>
      </c>
      <c r="G11" s="154" t="s">
        <v>1325</v>
      </c>
      <c r="I11" s="185" t="s">
        <v>1609</v>
      </c>
      <c r="K11" s="340" t="s">
        <v>1342</v>
      </c>
      <c r="M11" s="341" t="s">
        <v>2280</v>
      </c>
    </row>
    <row r="12" spans="1:13">
      <c r="B12" s="159">
        <v>7</v>
      </c>
      <c r="C12" s="154" t="s">
        <v>1322</v>
      </c>
      <c r="D12" s="154" t="s">
        <v>2281</v>
      </c>
      <c r="E12" s="154" t="s">
        <v>1325</v>
      </c>
      <c r="G12" s="154" t="s">
        <v>2272</v>
      </c>
      <c r="I12" s="185" t="s">
        <v>1329</v>
      </c>
      <c r="K12" s="340" t="s">
        <v>1345</v>
      </c>
      <c r="M12" s="341" t="s">
        <v>2282</v>
      </c>
    </row>
    <row r="13" spans="1:13">
      <c r="B13" s="159">
        <v>8</v>
      </c>
      <c r="D13" s="154" t="s">
        <v>1329</v>
      </c>
      <c r="E13" s="154" t="s">
        <v>2283</v>
      </c>
      <c r="G13" s="154" t="s">
        <v>2278</v>
      </c>
      <c r="I13" s="185" t="s">
        <v>1331</v>
      </c>
      <c r="K13" s="340" t="s">
        <v>1346</v>
      </c>
      <c r="M13" s="341" t="s">
        <v>2284</v>
      </c>
    </row>
    <row r="14" spans="1:13">
      <c r="B14" s="159">
        <v>9</v>
      </c>
      <c r="D14" s="154" t="s">
        <v>2285</v>
      </c>
      <c r="E14" s="154" t="s">
        <v>1316</v>
      </c>
      <c r="G14" s="154" t="s">
        <v>1332</v>
      </c>
      <c r="I14" s="186" t="s">
        <v>1332</v>
      </c>
      <c r="K14" s="340" t="s">
        <v>1347</v>
      </c>
      <c r="M14" s="341" t="s">
        <v>2286</v>
      </c>
    </row>
    <row r="15" spans="1:13">
      <c r="B15" s="159">
        <v>10</v>
      </c>
      <c r="D15" s="154" t="s">
        <v>1332</v>
      </c>
      <c r="E15" s="154" t="s">
        <v>1301</v>
      </c>
      <c r="G15" s="154" t="s">
        <v>2269</v>
      </c>
      <c r="I15" s="185" t="s">
        <v>1333</v>
      </c>
      <c r="K15" s="340" t="s">
        <v>1348</v>
      </c>
      <c r="M15" s="341" t="s">
        <v>2287</v>
      </c>
    </row>
    <row r="16" spans="1:13">
      <c r="B16" s="159"/>
    </row>
    <row r="18" spans="2:9">
      <c r="C18" s="160" t="s">
        <v>2288</v>
      </c>
      <c r="D18" s="160" t="s">
        <v>2289</v>
      </c>
      <c r="E18" s="160" t="s">
        <v>2290</v>
      </c>
    </row>
    <row r="19" spans="2:9">
      <c r="I19" s="341" t="s">
        <v>2291</v>
      </c>
    </row>
    <row r="20" spans="2:9">
      <c r="I20" s="185" t="s">
        <v>1301</v>
      </c>
    </row>
    <row r="21" spans="2:9">
      <c r="I21" s="186" t="s">
        <v>1316</v>
      </c>
    </row>
    <row r="22" spans="2:9">
      <c r="I22" s="340" t="s">
        <v>1347</v>
      </c>
    </row>
    <row r="23" spans="2:9">
      <c r="I23" s="185" t="s">
        <v>1317</v>
      </c>
    </row>
    <row r="24" spans="2:9">
      <c r="B24" s="154">
        <v>1</v>
      </c>
      <c r="C24" s="154" t="s">
        <v>1301</v>
      </c>
      <c r="I24" s="185" t="s">
        <v>1322</v>
      </c>
    </row>
    <row r="25" spans="2:9">
      <c r="C25" s="154" t="s">
        <v>1301</v>
      </c>
      <c r="I25" s="185" t="s">
        <v>1325</v>
      </c>
    </row>
    <row r="26" spans="2:9">
      <c r="B26" s="154">
        <v>2</v>
      </c>
      <c r="C26" s="154" t="s">
        <v>1316</v>
      </c>
      <c r="I26" s="340" t="s">
        <v>1341</v>
      </c>
    </row>
    <row r="27" spans="2:9">
      <c r="C27" s="154" t="s">
        <v>1316</v>
      </c>
      <c r="I27" s="185" t="s">
        <v>1609</v>
      </c>
    </row>
    <row r="28" spans="2:9">
      <c r="B28" s="154">
        <v>3</v>
      </c>
      <c r="C28" s="154" t="s">
        <v>2267</v>
      </c>
      <c r="I28" s="185" t="s">
        <v>1329</v>
      </c>
    </row>
    <row r="29" spans="2:9">
      <c r="C29" s="154" t="s">
        <v>2267</v>
      </c>
      <c r="I29" s="340" t="s">
        <v>1338</v>
      </c>
    </row>
    <row r="30" spans="2:9">
      <c r="C30" s="154" t="s">
        <v>2281</v>
      </c>
      <c r="I30" s="185" t="s">
        <v>1331</v>
      </c>
    </row>
    <row r="31" spans="2:9">
      <c r="B31" s="154">
        <v>4</v>
      </c>
      <c r="C31" s="154" t="s">
        <v>1317</v>
      </c>
      <c r="I31" s="340" t="s">
        <v>1334</v>
      </c>
    </row>
    <row r="32" spans="2:9">
      <c r="C32" s="154" t="s">
        <v>1317</v>
      </c>
      <c r="I32" s="340" t="s">
        <v>1342</v>
      </c>
    </row>
    <row r="33" spans="2:9">
      <c r="B33" s="154">
        <v>5</v>
      </c>
      <c r="C33" s="154" t="s">
        <v>1322</v>
      </c>
      <c r="I33" s="186" t="s">
        <v>1332</v>
      </c>
    </row>
    <row r="34" spans="2:9">
      <c r="C34" s="154" t="s">
        <v>1322</v>
      </c>
      <c r="I34" s="340" t="s">
        <v>1345</v>
      </c>
    </row>
    <row r="35" spans="2:9">
      <c r="B35" s="154">
        <v>6</v>
      </c>
      <c r="C35" s="154" t="s">
        <v>1325</v>
      </c>
      <c r="I35" s="340" t="s">
        <v>1346</v>
      </c>
    </row>
    <row r="36" spans="2:9">
      <c r="C36" s="154" t="s">
        <v>1325</v>
      </c>
      <c r="I36" s="340" t="s">
        <v>1348</v>
      </c>
    </row>
    <row r="37" spans="2:9">
      <c r="C37" s="154" t="s">
        <v>1328</v>
      </c>
      <c r="I37" s="185" t="s">
        <v>1333</v>
      </c>
    </row>
    <row r="38" spans="2:9">
      <c r="C38" s="154" t="s">
        <v>1329</v>
      </c>
    </row>
    <row r="39" spans="2:9">
      <c r="B39" s="154">
        <v>8</v>
      </c>
      <c r="C39" s="154" t="s">
        <v>2272</v>
      </c>
    </row>
    <row r="40" spans="2:9">
      <c r="C40" s="154" t="s">
        <v>2285</v>
      </c>
    </row>
    <row r="41" spans="2:9">
      <c r="C41" s="154" t="s">
        <v>1331</v>
      </c>
    </row>
    <row r="42" spans="2:9">
      <c r="B42" s="154">
        <v>7</v>
      </c>
      <c r="C42" s="154" t="s">
        <v>2278</v>
      </c>
    </row>
    <row r="43" spans="2:9">
      <c r="C43" s="154" t="s">
        <v>2278</v>
      </c>
    </row>
    <row r="44" spans="2:9">
      <c r="C44" s="154" t="s">
        <v>2279</v>
      </c>
    </row>
    <row r="45" spans="2:9">
      <c r="C45" s="154" t="s">
        <v>2271</v>
      </c>
    </row>
    <row r="46" spans="2:9">
      <c r="B46" s="154">
        <v>9</v>
      </c>
      <c r="C46" s="154" t="s">
        <v>1332</v>
      </c>
    </row>
    <row r="47" spans="2:9">
      <c r="C47" s="154" t="s">
        <v>2276</v>
      </c>
    </row>
    <row r="48" spans="2:9">
      <c r="C48" s="154" t="s">
        <v>2283</v>
      </c>
    </row>
    <row r="49" spans="2:3">
      <c r="C49" s="154" t="s">
        <v>1333</v>
      </c>
    </row>
    <row r="50" spans="2:3">
      <c r="B50" s="154">
        <v>10</v>
      </c>
      <c r="C50" s="154" t="s">
        <v>2269</v>
      </c>
    </row>
  </sheetData>
  <sortState xmlns:xlrd2="http://schemas.microsoft.com/office/spreadsheetml/2017/richdata2" ref="I21:I37">
    <sortCondition ref="I20:I37"/>
  </sortState>
  <hyperlinks>
    <hyperlink ref="D18" r:id="rId1" xr:uid="{CD59E7E1-B6F3-47C2-8052-9AEDF4E3DE0F}"/>
    <hyperlink ref="C18" r:id="rId2" xr:uid="{C656137A-93C5-4B62-9788-2180BDFCC5F8}"/>
    <hyperlink ref="E18" r:id="rId3" xr:uid="{2D845E63-F79F-46E3-8304-1E55EE531E51}"/>
  </hyperlinks>
  <pageMargins left="0.7" right="0.7" top="0.75" bottom="0.75" header="0.3" footer="0.3"/>
  <pageSetup orientation="portrait" horizontalDpi="0" verticalDpi="0"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D139-5EF1-4A05-B64E-24078575DFD9}">
  <sheetPr>
    <tabColor rgb="FFFF0000"/>
  </sheetPr>
  <dimension ref="A2:Q122"/>
  <sheetViews>
    <sheetView workbookViewId="0"/>
  </sheetViews>
  <sheetFormatPr defaultRowHeight="12.75"/>
  <cols>
    <col min="1" max="1" width="45" bestFit="1" customWidth="1"/>
    <col min="2" max="2" width="17" bestFit="1" customWidth="1"/>
    <col min="3" max="3" width="18.140625" bestFit="1" customWidth="1"/>
    <col min="6" max="6" width="36.42578125" customWidth="1"/>
    <col min="13" max="13" width="40.5703125" customWidth="1"/>
  </cols>
  <sheetData>
    <row r="2" spans="1:17">
      <c r="A2" s="269" t="s">
        <v>72</v>
      </c>
      <c r="B2" t="s">
        <v>2256</v>
      </c>
    </row>
    <row r="3" spans="1:17">
      <c r="A3" s="269" t="s">
        <v>467</v>
      </c>
      <c r="B3" t="s">
        <v>2256</v>
      </c>
    </row>
    <row r="4" spans="1:17">
      <c r="A4" s="269" t="s">
        <v>312</v>
      </c>
      <c r="B4" t="s">
        <v>1884</v>
      </c>
      <c r="F4" s="315" t="s">
        <v>2292</v>
      </c>
      <c r="M4" s="315" t="s">
        <v>2293</v>
      </c>
    </row>
    <row r="5" spans="1:17">
      <c r="F5" s="311"/>
    </row>
    <row r="6" spans="1:17">
      <c r="A6" s="269" t="s">
        <v>1887</v>
      </c>
      <c r="B6" t="s">
        <v>2294</v>
      </c>
      <c r="C6" t="s">
        <v>2295</v>
      </c>
      <c r="F6" t="s">
        <v>1887</v>
      </c>
      <c r="G6" s="325" t="s">
        <v>2296</v>
      </c>
      <c r="H6" s="311" t="s">
        <v>2297</v>
      </c>
      <c r="M6" t="s">
        <v>1887</v>
      </c>
      <c r="N6" t="s">
        <v>2294</v>
      </c>
      <c r="O6" s="311" t="s">
        <v>2297</v>
      </c>
    </row>
    <row r="7" spans="1:17">
      <c r="A7" s="270" t="s">
        <v>374</v>
      </c>
      <c r="B7">
        <v>68</v>
      </c>
      <c r="C7" s="310">
        <v>0.32692307692307693</v>
      </c>
      <c r="D7">
        <v>1</v>
      </c>
      <c r="F7" t="s">
        <v>374</v>
      </c>
      <c r="G7" s="313">
        <v>68</v>
      </c>
      <c r="M7" t="s">
        <v>374</v>
      </c>
      <c r="N7">
        <v>69</v>
      </c>
    </row>
    <row r="8" spans="1:17">
      <c r="A8" s="309" t="s">
        <v>375</v>
      </c>
      <c r="B8">
        <v>61</v>
      </c>
      <c r="C8" s="310">
        <v>0.29326923076923078</v>
      </c>
      <c r="F8" t="s">
        <v>375</v>
      </c>
      <c r="G8">
        <v>61</v>
      </c>
      <c r="H8">
        <v>1</v>
      </c>
      <c r="J8">
        <f t="shared" ref="J8:J39" si="0">G8*H8</f>
        <v>61</v>
      </c>
      <c r="M8" t="s">
        <v>375</v>
      </c>
      <c r="N8">
        <v>62</v>
      </c>
      <c r="O8">
        <v>1</v>
      </c>
      <c r="Q8">
        <f t="shared" ref="Q8:Q39" si="1">N8*O8</f>
        <v>62</v>
      </c>
    </row>
    <row r="9" spans="1:17">
      <c r="A9" s="309" t="s">
        <v>2255</v>
      </c>
      <c r="B9">
        <v>1</v>
      </c>
      <c r="C9" s="310">
        <v>4.807692307692308E-3</v>
      </c>
      <c r="F9" t="s">
        <v>2255</v>
      </c>
      <c r="G9">
        <v>1</v>
      </c>
      <c r="H9">
        <v>1</v>
      </c>
      <c r="J9">
        <f t="shared" si="0"/>
        <v>1</v>
      </c>
      <c r="M9" t="s">
        <v>2255</v>
      </c>
      <c r="N9">
        <v>1</v>
      </c>
      <c r="O9">
        <v>1</v>
      </c>
      <c r="Q9">
        <f t="shared" si="1"/>
        <v>1</v>
      </c>
    </row>
    <row r="10" spans="1:17">
      <c r="A10" s="309" t="s">
        <v>406</v>
      </c>
      <c r="B10">
        <v>6</v>
      </c>
      <c r="C10" s="310">
        <v>2.8846153846153848E-2</v>
      </c>
      <c r="F10" t="s">
        <v>406</v>
      </c>
      <c r="G10">
        <v>6</v>
      </c>
      <c r="H10">
        <v>1</v>
      </c>
      <c r="J10">
        <f t="shared" si="0"/>
        <v>6</v>
      </c>
      <c r="M10" t="s">
        <v>406</v>
      </c>
      <c r="N10">
        <v>6</v>
      </c>
      <c r="O10">
        <v>1</v>
      </c>
      <c r="Q10">
        <f t="shared" si="1"/>
        <v>6</v>
      </c>
    </row>
    <row r="11" spans="1:17">
      <c r="A11" s="270" t="s">
        <v>414</v>
      </c>
      <c r="B11">
        <v>16</v>
      </c>
      <c r="C11" s="310">
        <v>7.6923076923076927E-2</v>
      </c>
      <c r="D11">
        <v>3</v>
      </c>
      <c r="F11" t="s">
        <v>414</v>
      </c>
      <c r="G11" s="313">
        <v>16</v>
      </c>
      <c r="J11">
        <f t="shared" si="0"/>
        <v>0</v>
      </c>
      <c r="M11" t="s">
        <v>414</v>
      </c>
      <c r="N11">
        <v>17</v>
      </c>
      <c r="Q11">
        <f t="shared" si="1"/>
        <v>0</v>
      </c>
    </row>
    <row r="12" spans="1:17">
      <c r="A12" s="309" t="s">
        <v>694</v>
      </c>
      <c r="B12">
        <v>10</v>
      </c>
      <c r="C12" s="310">
        <v>4.807692307692308E-2</v>
      </c>
      <c r="F12" t="s">
        <v>694</v>
      </c>
      <c r="G12">
        <v>10</v>
      </c>
      <c r="H12">
        <v>1</v>
      </c>
      <c r="J12">
        <f t="shared" si="0"/>
        <v>10</v>
      </c>
      <c r="M12" t="s">
        <v>694</v>
      </c>
      <c r="N12">
        <v>10</v>
      </c>
      <c r="O12">
        <v>1</v>
      </c>
      <c r="Q12">
        <f t="shared" si="1"/>
        <v>10</v>
      </c>
    </row>
    <row r="13" spans="1:17">
      <c r="A13" s="309" t="s">
        <v>415</v>
      </c>
      <c r="B13">
        <v>6</v>
      </c>
      <c r="C13" s="310">
        <v>2.8846153846153848E-2</v>
      </c>
      <c r="F13" t="s">
        <v>415</v>
      </c>
      <c r="G13">
        <v>6</v>
      </c>
      <c r="H13">
        <v>1</v>
      </c>
      <c r="J13">
        <f t="shared" si="0"/>
        <v>6</v>
      </c>
      <c r="M13" t="s">
        <v>2254</v>
      </c>
      <c r="N13">
        <v>1</v>
      </c>
      <c r="O13">
        <v>1</v>
      </c>
      <c r="Q13">
        <f t="shared" si="1"/>
        <v>1</v>
      </c>
    </row>
    <row r="14" spans="1:17">
      <c r="A14" s="270" t="s">
        <v>442</v>
      </c>
      <c r="B14">
        <v>14</v>
      </c>
      <c r="C14" s="322">
        <v>6.7307692307692304E-2</v>
      </c>
      <c r="D14" s="323">
        <f>6.73+1.92</f>
        <v>8.65</v>
      </c>
      <c r="E14">
        <v>2</v>
      </c>
      <c r="F14" t="s">
        <v>442</v>
      </c>
      <c r="G14" s="313">
        <v>14</v>
      </c>
      <c r="J14">
        <f t="shared" si="0"/>
        <v>0</v>
      </c>
      <c r="M14" t="s">
        <v>415</v>
      </c>
      <c r="N14">
        <v>6</v>
      </c>
      <c r="O14">
        <v>1</v>
      </c>
      <c r="Q14">
        <f t="shared" si="1"/>
        <v>6</v>
      </c>
    </row>
    <row r="15" spans="1:17">
      <c r="A15" s="309" t="s">
        <v>447</v>
      </c>
      <c r="B15">
        <v>1</v>
      </c>
      <c r="C15" s="310">
        <v>4.807692307692308E-3</v>
      </c>
      <c r="F15" t="s">
        <v>447</v>
      </c>
      <c r="G15">
        <v>1</v>
      </c>
      <c r="H15">
        <v>0</v>
      </c>
      <c r="J15">
        <f t="shared" si="0"/>
        <v>0</v>
      </c>
      <c r="M15" t="s">
        <v>442</v>
      </c>
      <c r="N15">
        <v>14</v>
      </c>
      <c r="Q15">
        <f t="shared" si="1"/>
        <v>0</v>
      </c>
    </row>
    <row r="16" spans="1:17">
      <c r="A16" s="309" t="s">
        <v>443</v>
      </c>
      <c r="B16">
        <v>1</v>
      </c>
      <c r="C16" s="310">
        <v>4.807692307692308E-3</v>
      </c>
      <c r="F16" t="s">
        <v>443</v>
      </c>
      <c r="G16">
        <v>1</v>
      </c>
      <c r="H16">
        <v>0</v>
      </c>
      <c r="J16">
        <f t="shared" si="0"/>
        <v>0</v>
      </c>
      <c r="M16" t="s">
        <v>447</v>
      </c>
      <c r="N16">
        <v>1</v>
      </c>
      <c r="O16">
        <v>0</v>
      </c>
      <c r="Q16">
        <f t="shared" si="1"/>
        <v>0</v>
      </c>
    </row>
    <row r="17" spans="1:17">
      <c r="A17" s="309" t="s">
        <v>473</v>
      </c>
      <c r="B17">
        <v>11</v>
      </c>
      <c r="C17" s="310">
        <v>5.2884615384615384E-2</v>
      </c>
      <c r="F17" t="s">
        <v>473</v>
      </c>
      <c r="G17">
        <v>11</v>
      </c>
      <c r="H17">
        <v>0</v>
      </c>
      <c r="J17">
        <f t="shared" si="0"/>
        <v>0</v>
      </c>
      <c r="M17" t="s">
        <v>443</v>
      </c>
      <c r="N17">
        <v>1</v>
      </c>
      <c r="O17">
        <v>0</v>
      </c>
      <c r="Q17">
        <f t="shared" si="1"/>
        <v>0</v>
      </c>
    </row>
    <row r="18" spans="1:17">
      <c r="A18" s="309" t="s">
        <v>953</v>
      </c>
      <c r="B18">
        <v>1</v>
      </c>
      <c r="C18" s="310">
        <v>4.807692307692308E-3</v>
      </c>
      <c r="F18" t="s">
        <v>953</v>
      </c>
      <c r="G18">
        <v>1</v>
      </c>
      <c r="H18">
        <v>0</v>
      </c>
      <c r="J18">
        <f t="shared" si="0"/>
        <v>0</v>
      </c>
      <c r="M18" t="s">
        <v>473</v>
      </c>
      <c r="N18">
        <v>11</v>
      </c>
      <c r="O18">
        <v>0</v>
      </c>
      <c r="Q18">
        <f t="shared" si="1"/>
        <v>0</v>
      </c>
    </row>
    <row r="19" spans="1:17">
      <c r="A19" s="270" t="s">
        <v>615</v>
      </c>
      <c r="B19">
        <v>11</v>
      </c>
      <c r="C19" s="310">
        <v>5.2884615384615384E-2</v>
      </c>
      <c r="D19">
        <v>4</v>
      </c>
      <c r="F19" t="s">
        <v>615</v>
      </c>
      <c r="G19" s="313">
        <v>11</v>
      </c>
      <c r="J19">
        <f t="shared" si="0"/>
        <v>0</v>
      </c>
      <c r="M19" t="s">
        <v>953</v>
      </c>
      <c r="N19">
        <v>1</v>
      </c>
      <c r="O19">
        <v>0</v>
      </c>
      <c r="Q19">
        <f t="shared" si="1"/>
        <v>0</v>
      </c>
    </row>
    <row r="20" spans="1:17">
      <c r="A20" s="309" t="s">
        <v>616</v>
      </c>
      <c r="B20">
        <v>11</v>
      </c>
      <c r="C20" s="310">
        <v>5.2884615384615384E-2</v>
      </c>
      <c r="F20" t="s">
        <v>616</v>
      </c>
      <c r="G20">
        <v>11</v>
      </c>
      <c r="H20">
        <v>1</v>
      </c>
      <c r="J20">
        <f t="shared" si="0"/>
        <v>11</v>
      </c>
      <c r="M20" t="s">
        <v>630</v>
      </c>
      <c r="N20">
        <v>14</v>
      </c>
      <c r="Q20">
        <f t="shared" si="1"/>
        <v>0</v>
      </c>
    </row>
    <row r="21" spans="1:17">
      <c r="A21" s="270" t="s">
        <v>100</v>
      </c>
      <c r="B21">
        <v>9</v>
      </c>
      <c r="C21" s="310">
        <v>4.3269230769230768E-2</v>
      </c>
      <c r="D21">
        <v>5</v>
      </c>
      <c r="F21" t="s">
        <v>100</v>
      </c>
      <c r="G21" s="313">
        <v>9</v>
      </c>
      <c r="J21">
        <f t="shared" si="0"/>
        <v>0</v>
      </c>
      <c r="M21" t="s">
        <v>631</v>
      </c>
      <c r="N21">
        <v>1</v>
      </c>
      <c r="Q21">
        <f t="shared" si="1"/>
        <v>0</v>
      </c>
    </row>
    <row r="22" spans="1:17">
      <c r="A22" s="309" t="s">
        <v>401</v>
      </c>
      <c r="B22">
        <v>9</v>
      </c>
      <c r="C22" s="310">
        <v>4.3269230769230768E-2</v>
      </c>
      <c r="F22" t="s">
        <v>401</v>
      </c>
      <c r="G22">
        <v>9</v>
      </c>
      <c r="H22">
        <v>1</v>
      </c>
      <c r="J22">
        <f t="shared" si="0"/>
        <v>9</v>
      </c>
      <c r="M22" t="s">
        <v>804</v>
      </c>
      <c r="N22">
        <v>1</v>
      </c>
      <c r="Q22">
        <f t="shared" si="1"/>
        <v>0</v>
      </c>
    </row>
    <row r="23" spans="1:17">
      <c r="A23" s="270" t="s">
        <v>85</v>
      </c>
      <c r="B23">
        <v>9</v>
      </c>
      <c r="C23" s="310">
        <v>4.3269230769230768E-2</v>
      </c>
      <c r="D23">
        <v>6</v>
      </c>
      <c r="F23" t="s">
        <v>85</v>
      </c>
      <c r="G23" s="313">
        <v>9</v>
      </c>
      <c r="J23">
        <f t="shared" si="0"/>
        <v>0</v>
      </c>
      <c r="M23" t="s">
        <v>808</v>
      </c>
      <c r="N23">
        <v>1</v>
      </c>
      <c r="Q23">
        <f t="shared" si="1"/>
        <v>0</v>
      </c>
    </row>
    <row r="24" spans="1:17">
      <c r="A24" s="309" t="s">
        <v>1250</v>
      </c>
      <c r="B24">
        <v>3</v>
      </c>
      <c r="C24" s="310">
        <v>1.4423076923076924E-2</v>
      </c>
      <c r="F24" t="s">
        <v>1250</v>
      </c>
      <c r="G24">
        <v>3</v>
      </c>
      <c r="H24">
        <v>1</v>
      </c>
      <c r="J24">
        <f t="shared" si="0"/>
        <v>3</v>
      </c>
      <c r="M24" t="s">
        <v>637</v>
      </c>
      <c r="N24">
        <v>1</v>
      </c>
      <c r="Q24">
        <f t="shared" si="1"/>
        <v>0</v>
      </c>
    </row>
    <row r="25" spans="1:17">
      <c r="A25" s="309" t="s">
        <v>427</v>
      </c>
      <c r="B25">
        <v>6</v>
      </c>
      <c r="C25" s="310">
        <v>2.8846153846153848E-2</v>
      </c>
      <c r="F25" t="s">
        <v>427</v>
      </c>
      <c r="G25">
        <v>6</v>
      </c>
      <c r="H25">
        <v>1</v>
      </c>
      <c r="J25">
        <f t="shared" si="0"/>
        <v>6</v>
      </c>
      <c r="M25" t="s">
        <v>640</v>
      </c>
      <c r="N25">
        <v>1</v>
      </c>
      <c r="Q25">
        <f t="shared" si="1"/>
        <v>0</v>
      </c>
    </row>
    <row r="26" spans="1:17">
      <c r="A26" s="270" t="s">
        <v>388</v>
      </c>
      <c r="B26">
        <v>8</v>
      </c>
      <c r="C26" s="310">
        <v>3.8461538461538464E-2</v>
      </c>
      <c r="D26">
        <v>7</v>
      </c>
      <c r="F26" t="s">
        <v>388</v>
      </c>
      <c r="G26" s="313">
        <v>8</v>
      </c>
      <c r="J26">
        <f t="shared" si="0"/>
        <v>0</v>
      </c>
      <c r="M26" t="s">
        <v>812</v>
      </c>
      <c r="N26">
        <v>1</v>
      </c>
      <c r="Q26">
        <f t="shared" si="1"/>
        <v>0</v>
      </c>
    </row>
    <row r="27" spans="1:17">
      <c r="A27" s="309" t="s">
        <v>389</v>
      </c>
      <c r="B27">
        <v>8</v>
      </c>
      <c r="C27" s="310">
        <v>3.8461538461538464E-2</v>
      </c>
      <c r="F27" t="s">
        <v>389</v>
      </c>
      <c r="G27">
        <v>8</v>
      </c>
      <c r="H27">
        <v>0</v>
      </c>
      <c r="J27">
        <f t="shared" si="0"/>
        <v>0</v>
      </c>
      <c r="M27" t="s">
        <v>817</v>
      </c>
      <c r="N27">
        <v>1</v>
      </c>
      <c r="Q27">
        <f t="shared" si="1"/>
        <v>0</v>
      </c>
    </row>
    <row r="28" spans="1:17">
      <c r="A28" s="270" t="s">
        <v>706</v>
      </c>
      <c r="B28">
        <v>7</v>
      </c>
      <c r="C28" s="310">
        <v>3.3653846153846152E-2</v>
      </c>
      <c r="D28">
        <v>8</v>
      </c>
      <c r="F28" t="s">
        <v>706</v>
      </c>
      <c r="G28" s="313">
        <v>7</v>
      </c>
      <c r="J28">
        <f t="shared" si="0"/>
        <v>0</v>
      </c>
      <c r="M28" t="s">
        <v>644</v>
      </c>
      <c r="N28">
        <v>2</v>
      </c>
      <c r="Q28">
        <f t="shared" si="1"/>
        <v>0</v>
      </c>
    </row>
    <row r="29" spans="1:17">
      <c r="A29" s="309" t="s">
        <v>707</v>
      </c>
      <c r="B29">
        <v>7</v>
      </c>
      <c r="C29" s="310">
        <v>3.3653846153846152E-2</v>
      </c>
      <c r="F29" t="s">
        <v>707</v>
      </c>
      <c r="G29">
        <v>7</v>
      </c>
      <c r="H29">
        <v>1</v>
      </c>
      <c r="J29">
        <f t="shared" si="0"/>
        <v>7</v>
      </c>
      <c r="M29" t="s">
        <v>651</v>
      </c>
      <c r="N29">
        <v>2</v>
      </c>
      <c r="Q29">
        <f t="shared" si="1"/>
        <v>0</v>
      </c>
    </row>
    <row r="30" spans="1:17">
      <c r="A30" s="270" t="s">
        <v>665</v>
      </c>
      <c r="B30">
        <v>7</v>
      </c>
      <c r="C30" s="310">
        <v>3.3653846153846152E-2</v>
      </c>
      <c r="D30">
        <v>9</v>
      </c>
      <c r="F30" t="s">
        <v>665</v>
      </c>
      <c r="G30" s="313">
        <v>7</v>
      </c>
      <c r="J30">
        <f t="shared" si="0"/>
        <v>0</v>
      </c>
      <c r="M30" t="s">
        <v>656</v>
      </c>
      <c r="N30">
        <v>1</v>
      </c>
      <c r="Q30">
        <f t="shared" si="1"/>
        <v>0</v>
      </c>
    </row>
    <row r="31" spans="1:17">
      <c r="A31" s="309" t="s">
        <v>666</v>
      </c>
      <c r="B31">
        <v>7</v>
      </c>
      <c r="C31" s="310">
        <v>3.3653846153846152E-2</v>
      </c>
      <c r="F31" t="s">
        <v>666</v>
      </c>
      <c r="G31">
        <v>7</v>
      </c>
      <c r="H31">
        <v>1</v>
      </c>
      <c r="J31">
        <f t="shared" si="0"/>
        <v>7</v>
      </c>
      <c r="M31" t="s">
        <v>825</v>
      </c>
      <c r="N31">
        <v>1</v>
      </c>
      <c r="Q31">
        <f t="shared" si="1"/>
        <v>0</v>
      </c>
    </row>
    <row r="32" spans="1:17">
      <c r="A32" s="270" t="s">
        <v>394</v>
      </c>
      <c r="B32">
        <v>5</v>
      </c>
      <c r="C32" s="310">
        <v>2.403846153846154E-2</v>
      </c>
      <c r="D32">
        <v>10</v>
      </c>
      <c r="F32" t="s">
        <v>394</v>
      </c>
      <c r="G32" s="313">
        <v>5</v>
      </c>
      <c r="J32">
        <f t="shared" si="0"/>
        <v>0</v>
      </c>
      <c r="M32" t="s">
        <v>829</v>
      </c>
      <c r="N32">
        <v>1</v>
      </c>
      <c r="Q32">
        <f t="shared" si="1"/>
        <v>0</v>
      </c>
    </row>
    <row r="33" spans="1:17">
      <c r="A33" s="309" t="s">
        <v>395</v>
      </c>
      <c r="B33">
        <v>2</v>
      </c>
      <c r="C33" s="310">
        <v>9.6153846153846159E-3</v>
      </c>
      <c r="F33" t="s">
        <v>395</v>
      </c>
      <c r="G33">
        <v>2</v>
      </c>
      <c r="H33">
        <v>1</v>
      </c>
      <c r="J33">
        <f t="shared" si="0"/>
        <v>2</v>
      </c>
      <c r="M33" t="s">
        <v>615</v>
      </c>
      <c r="N33">
        <v>11</v>
      </c>
      <c r="Q33">
        <f t="shared" si="1"/>
        <v>0</v>
      </c>
    </row>
    <row r="34" spans="1:17">
      <c r="A34" s="309" t="s">
        <v>906</v>
      </c>
      <c r="B34">
        <v>3</v>
      </c>
      <c r="C34" s="310">
        <v>1.4423076923076924E-2</v>
      </c>
      <c r="F34" t="s">
        <v>906</v>
      </c>
      <c r="G34">
        <v>3</v>
      </c>
      <c r="H34">
        <v>1</v>
      </c>
      <c r="J34">
        <f t="shared" si="0"/>
        <v>3</v>
      </c>
      <c r="M34" t="s">
        <v>616</v>
      </c>
      <c r="N34">
        <v>11</v>
      </c>
      <c r="O34">
        <v>1</v>
      </c>
      <c r="Q34">
        <f t="shared" si="1"/>
        <v>11</v>
      </c>
    </row>
    <row r="35" spans="1:17">
      <c r="A35" s="270" t="s">
        <v>122</v>
      </c>
      <c r="B35">
        <v>5</v>
      </c>
      <c r="C35" s="310">
        <v>2.403846153846154E-2</v>
      </c>
      <c r="D35">
        <v>11</v>
      </c>
      <c r="F35" t="s">
        <v>122</v>
      </c>
      <c r="G35" s="313">
        <v>5</v>
      </c>
      <c r="J35">
        <f t="shared" si="0"/>
        <v>0</v>
      </c>
      <c r="M35" t="s">
        <v>665</v>
      </c>
      <c r="N35">
        <v>10</v>
      </c>
      <c r="Q35">
        <f t="shared" si="1"/>
        <v>0</v>
      </c>
    </row>
    <row r="36" spans="1:17">
      <c r="A36" s="309" t="s">
        <v>2253</v>
      </c>
      <c r="B36">
        <v>1</v>
      </c>
      <c r="C36" s="310">
        <v>4.807692307692308E-3</v>
      </c>
      <c r="F36" t="s">
        <v>2253</v>
      </c>
      <c r="G36">
        <v>1</v>
      </c>
      <c r="J36">
        <f t="shared" si="0"/>
        <v>0</v>
      </c>
      <c r="M36" t="s">
        <v>666</v>
      </c>
      <c r="N36">
        <v>10</v>
      </c>
      <c r="O36">
        <v>1</v>
      </c>
      <c r="Q36">
        <f t="shared" si="1"/>
        <v>10</v>
      </c>
    </row>
    <row r="37" spans="1:17">
      <c r="A37" s="309" t="s">
        <v>372</v>
      </c>
      <c r="B37">
        <v>1</v>
      </c>
      <c r="C37" s="310">
        <v>4.807692307692308E-3</v>
      </c>
      <c r="F37" t="s">
        <v>372</v>
      </c>
      <c r="G37">
        <v>1</v>
      </c>
      <c r="J37">
        <f t="shared" si="0"/>
        <v>0</v>
      </c>
      <c r="M37" t="s">
        <v>100</v>
      </c>
      <c r="N37">
        <v>9</v>
      </c>
      <c r="Q37">
        <f t="shared" si="1"/>
        <v>0</v>
      </c>
    </row>
    <row r="38" spans="1:17">
      <c r="A38" s="309" t="s">
        <v>753</v>
      </c>
      <c r="B38">
        <v>2</v>
      </c>
      <c r="C38" s="310">
        <v>9.6153846153846159E-3</v>
      </c>
      <c r="F38" t="s">
        <v>753</v>
      </c>
      <c r="G38">
        <v>2</v>
      </c>
      <c r="J38">
        <f t="shared" si="0"/>
        <v>0</v>
      </c>
      <c r="M38" t="s">
        <v>401</v>
      </c>
      <c r="N38">
        <v>9</v>
      </c>
      <c r="O38">
        <v>1</v>
      </c>
      <c r="Q38">
        <f t="shared" si="1"/>
        <v>9</v>
      </c>
    </row>
    <row r="39" spans="1:17">
      <c r="A39" s="309" t="s">
        <v>367</v>
      </c>
      <c r="B39">
        <v>1</v>
      </c>
      <c r="C39" s="310">
        <v>4.807692307692308E-3</v>
      </c>
      <c r="F39" t="s">
        <v>367</v>
      </c>
      <c r="G39">
        <v>1</v>
      </c>
      <c r="J39">
        <f t="shared" si="0"/>
        <v>0</v>
      </c>
      <c r="M39" t="s">
        <v>85</v>
      </c>
      <c r="N39">
        <v>9</v>
      </c>
      <c r="Q39">
        <f t="shared" si="1"/>
        <v>0</v>
      </c>
    </row>
    <row r="40" spans="1:17">
      <c r="A40" s="270" t="s">
        <v>943</v>
      </c>
      <c r="B40">
        <v>4</v>
      </c>
      <c r="C40" s="310">
        <v>1.9230769230769232E-2</v>
      </c>
      <c r="D40">
        <v>12</v>
      </c>
      <c r="F40" t="s">
        <v>943</v>
      </c>
      <c r="G40" s="313">
        <v>4</v>
      </c>
      <c r="J40">
        <f t="shared" ref="J40:J71" si="2">G40*H40</f>
        <v>0</v>
      </c>
      <c r="M40" t="s">
        <v>1250</v>
      </c>
      <c r="N40">
        <v>3</v>
      </c>
      <c r="O40">
        <v>1</v>
      </c>
      <c r="Q40">
        <f t="shared" ref="Q40:Q71" si="3">N40*O40</f>
        <v>3</v>
      </c>
    </row>
    <row r="41" spans="1:17">
      <c r="A41" s="309" t="s">
        <v>944</v>
      </c>
      <c r="B41">
        <v>4</v>
      </c>
      <c r="C41" s="310">
        <v>1.9230769230769232E-2</v>
      </c>
      <c r="F41" t="s">
        <v>944</v>
      </c>
      <c r="G41">
        <v>4</v>
      </c>
      <c r="H41">
        <v>1</v>
      </c>
      <c r="J41">
        <f t="shared" si="2"/>
        <v>4</v>
      </c>
      <c r="M41" t="s">
        <v>427</v>
      </c>
      <c r="N41">
        <v>6</v>
      </c>
      <c r="O41">
        <v>1</v>
      </c>
      <c r="Q41">
        <f t="shared" si="3"/>
        <v>6</v>
      </c>
    </row>
    <row r="42" spans="1:17">
      <c r="A42" s="270" t="s">
        <v>523</v>
      </c>
      <c r="B42">
        <v>4</v>
      </c>
      <c r="C42" s="310">
        <v>1.9230769230769232E-2</v>
      </c>
      <c r="D42">
        <v>13</v>
      </c>
      <c r="F42" t="s">
        <v>523</v>
      </c>
      <c r="G42" s="313">
        <v>4</v>
      </c>
      <c r="J42">
        <f t="shared" si="2"/>
        <v>0</v>
      </c>
      <c r="M42" t="s">
        <v>388</v>
      </c>
      <c r="N42">
        <v>8</v>
      </c>
      <c r="Q42">
        <f t="shared" si="3"/>
        <v>0</v>
      </c>
    </row>
    <row r="43" spans="1:17">
      <c r="A43" s="309" t="s">
        <v>524</v>
      </c>
      <c r="B43">
        <v>4</v>
      </c>
      <c r="C43" s="310">
        <v>1.9230769230769232E-2</v>
      </c>
      <c r="F43" t="s">
        <v>524</v>
      </c>
      <c r="G43">
        <v>4</v>
      </c>
      <c r="H43">
        <v>1</v>
      </c>
      <c r="J43">
        <f t="shared" si="2"/>
        <v>4</v>
      </c>
      <c r="M43" t="s">
        <v>389</v>
      </c>
      <c r="N43">
        <v>8</v>
      </c>
      <c r="Q43">
        <f t="shared" si="3"/>
        <v>0</v>
      </c>
    </row>
    <row r="44" spans="1:17">
      <c r="A44" s="270" t="s">
        <v>498</v>
      </c>
      <c r="B44">
        <v>4</v>
      </c>
      <c r="C44" s="310">
        <v>1.9230769230769232E-2</v>
      </c>
      <c r="D44">
        <v>14</v>
      </c>
      <c r="F44" t="s">
        <v>498</v>
      </c>
      <c r="G44" s="313">
        <v>4</v>
      </c>
      <c r="J44">
        <f t="shared" si="2"/>
        <v>0</v>
      </c>
      <c r="M44" t="s">
        <v>706</v>
      </c>
      <c r="N44">
        <v>7</v>
      </c>
      <c r="Q44">
        <f t="shared" si="3"/>
        <v>0</v>
      </c>
    </row>
    <row r="45" spans="1:17">
      <c r="A45" s="309" t="s">
        <v>499</v>
      </c>
      <c r="B45">
        <v>1</v>
      </c>
      <c r="C45" s="310">
        <v>4.807692307692308E-3</v>
      </c>
      <c r="F45" t="s">
        <v>499</v>
      </c>
      <c r="G45">
        <v>1</v>
      </c>
      <c r="J45">
        <f t="shared" si="2"/>
        <v>0</v>
      </c>
      <c r="M45" t="s">
        <v>707</v>
      </c>
      <c r="N45">
        <v>7</v>
      </c>
      <c r="O45">
        <v>1</v>
      </c>
      <c r="Q45">
        <f t="shared" si="3"/>
        <v>7</v>
      </c>
    </row>
    <row r="46" spans="1:17">
      <c r="A46" s="309" t="s">
        <v>473</v>
      </c>
      <c r="B46">
        <v>3</v>
      </c>
      <c r="C46" s="322">
        <v>1.4423076923076924E-2</v>
      </c>
      <c r="F46" t="s">
        <v>473</v>
      </c>
      <c r="G46">
        <v>3</v>
      </c>
      <c r="H46">
        <v>0</v>
      </c>
      <c r="J46">
        <f t="shared" si="2"/>
        <v>0</v>
      </c>
      <c r="M46" t="s">
        <v>394</v>
      </c>
      <c r="N46">
        <v>5</v>
      </c>
      <c r="Q46">
        <f t="shared" si="3"/>
        <v>0</v>
      </c>
    </row>
    <row r="47" spans="1:17">
      <c r="A47" s="270" t="s">
        <v>133</v>
      </c>
      <c r="B47">
        <v>3</v>
      </c>
      <c r="C47" s="310">
        <v>1.4423076923076924E-2</v>
      </c>
      <c r="D47">
        <v>15</v>
      </c>
      <c r="F47" t="s">
        <v>133</v>
      </c>
      <c r="G47" s="313">
        <v>3</v>
      </c>
      <c r="J47">
        <f t="shared" si="2"/>
        <v>0</v>
      </c>
      <c r="M47" t="s">
        <v>395</v>
      </c>
      <c r="N47">
        <v>2</v>
      </c>
      <c r="O47">
        <v>1</v>
      </c>
      <c r="Q47">
        <f t="shared" si="3"/>
        <v>2</v>
      </c>
    </row>
    <row r="48" spans="1:17">
      <c r="A48" s="309" t="s">
        <v>1159</v>
      </c>
      <c r="B48">
        <v>3</v>
      </c>
      <c r="C48" s="310">
        <v>1.4423076923076924E-2</v>
      </c>
      <c r="F48" t="s">
        <v>1159</v>
      </c>
      <c r="G48">
        <v>3</v>
      </c>
      <c r="H48">
        <v>0</v>
      </c>
      <c r="J48">
        <f t="shared" si="2"/>
        <v>0</v>
      </c>
      <c r="M48" t="s">
        <v>906</v>
      </c>
      <c r="N48">
        <v>3</v>
      </c>
      <c r="O48">
        <v>1</v>
      </c>
      <c r="Q48">
        <f t="shared" si="3"/>
        <v>3</v>
      </c>
    </row>
    <row r="49" spans="1:17">
      <c r="A49" s="270" t="s">
        <v>995</v>
      </c>
      <c r="B49">
        <v>3</v>
      </c>
      <c r="C49" s="310">
        <v>1.4423076923076924E-2</v>
      </c>
      <c r="D49">
        <v>16</v>
      </c>
      <c r="F49" t="s">
        <v>995</v>
      </c>
      <c r="G49" s="313">
        <v>3</v>
      </c>
      <c r="J49">
        <f t="shared" si="2"/>
        <v>0</v>
      </c>
      <c r="M49" t="s">
        <v>122</v>
      </c>
      <c r="N49">
        <v>5</v>
      </c>
      <c r="Q49">
        <f t="shared" si="3"/>
        <v>0</v>
      </c>
    </row>
    <row r="50" spans="1:17">
      <c r="A50" s="309" t="s">
        <v>996</v>
      </c>
      <c r="B50">
        <v>3</v>
      </c>
      <c r="C50" s="310">
        <v>1.4423076923076924E-2</v>
      </c>
      <c r="F50" t="s">
        <v>996</v>
      </c>
      <c r="G50">
        <v>3</v>
      </c>
      <c r="H50">
        <v>1</v>
      </c>
      <c r="J50">
        <f t="shared" si="2"/>
        <v>3</v>
      </c>
      <c r="M50" t="s">
        <v>2253</v>
      </c>
      <c r="N50">
        <v>1</v>
      </c>
      <c r="Q50">
        <f t="shared" si="3"/>
        <v>0</v>
      </c>
    </row>
    <row r="51" spans="1:17">
      <c r="A51" s="270" t="s">
        <v>152</v>
      </c>
      <c r="B51">
        <v>3</v>
      </c>
      <c r="C51" s="310">
        <v>1.4423076923076924E-2</v>
      </c>
      <c r="D51">
        <v>17</v>
      </c>
      <c r="F51" t="s">
        <v>152</v>
      </c>
      <c r="G51" s="313">
        <v>3</v>
      </c>
      <c r="J51">
        <f t="shared" si="2"/>
        <v>0</v>
      </c>
      <c r="M51" t="s">
        <v>372</v>
      </c>
      <c r="N51">
        <v>1</v>
      </c>
      <c r="Q51">
        <f t="shared" si="3"/>
        <v>0</v>
      </c>
    </row>
    <row r="52" spans="1:17">
      <c r="A52" s="309" t="s">
        <v>424</v>
      </c>
      <c r="B52">
        <v>3</v>
      </c>
      <c r="C52" s="310">
        <v>1.4423076923076924E-2</v>
      </c>
      <c r="F52" t="s">
        <v>424</v>
      </c>
      <c r="G52">
        <v>3</v>
      </c>
      <c r="H52">
        <v>1</v>
      </c>
      <c r="J52">
        <f t="shared" si="2"/>
        <v>3</v>
      </c>
      <c r="M52" t="s">
        <v>753</v>
      </c>
      <c r="N52">
        <v>2</v>
      </c>
      <c r="Q52">
        <f t="shared" si="3"/>
        <v>0</v>
      </c>
    </row>
    <row r="53" spans="1:17">
      <c r="A53" s="270" t="s">
        <v>720</v>
      </c>
      <c r="B53">
        <v>3</v>
      </c>
      <c r="C53" s="310">
        <v>1.4423076923076924E-2</v>
      </c>
      <c r="D53">
        <v>18</v>
      </c>
      <c r="F53" t="s">
        <v>720</v>
      </c>
      <c r="G53" s="313">
        <v>3</v>
      </c>
      <c r="J53">
        <f t="shared" si="2"/>
        <v>0</v>
      </c>
      <c r="M53" t="s">
        <v>367</v>
      </c>
      <c r="N53">
        <v>1</v>
      </c>
      <c r="Q53">
        <f t="shared" si="3"/>
        <v>0</v>
      </c>
    </row>
    <row r="54" spans="1:17">
      <c r="A54" s="309" t="s">
        <v>721</v>
      </c>
      <c r="B54">
        <v>2</v>
      </c>
      <c r="C54" s="310">
        <v>9.6153846153846159E-3</v>
      </c>
      <c r="F54" t="s">
        <v>721</v>
      </c>
      <c r="G54">
        <v>2</v>
      </c>
      <c r="H54">
        <v>1</v>
      </c>
      <c r="J54">
        <f t="shared" si="2"/>
        <v>2</v>
      </c>
      <c r="M54" t="s">
        <v>523</v>
      </c>
      <c r="N54">
        <v>4</v>
      </c>
      <c r="Q54">
        <f t="shared" si="3"/>
        <v>0</v>
      </c>
    </row>
    <row r="55" spans="1:17">
      <c r="A55" s="309" t="s">
        <v>1087</v>
      </c>
      <c r="B55">
        <v>1</v>
      </c>
      <c r="C55" s="310">
        <v>4.807692307692308E-3</v>
      </c>
      <c r="F55" t="s">
        <v>1087</v>
      </c>
      <c r="G55">
        <v>1</v>
      </c>
      <c r="H55">
        <v>1</v>
      </c>
      <c r="J55">
        <f t="shared" si="2"/>
        <v>1</v>
      </c>
      <c r="M55" t="s">
        <v>524</v>
      </c>
      <c r="N55">
        <v>4</v>
      </c>
      <c r="O55">
        <v>1</v>
      </c>
      <c r="Q55">
        <f t="shared" si="3"/>
        <v>4</v>
      </c>
    </row>
    <row r="56" spans="1:17">
      <c r="A56" s="270" t="s">
        <v>601</v>
      </c>
      <c r="B56">
        <v>3</v>
      </c>
      <c r="C56" s="310">
        <v>1.4423076923076924E-2</v>
      </c>
      <c r="D56">
        <v>19</v>
      </c>
      <c r="F56" t="s">
        <v>601</v>
      </c>
      <c r="G56" s="313">
        <v>3</v>
      </c>
      <c r="J56">
        <f t="shared" si="2"/>
        <v>0</v>
      </c>
      <c r="M56" t="s">
        <v>943</v>
      </c>
      <c r="N56">
        <v>4</v>
      </c>
      <c r="Q56">
        <f t="shared" si="3"/>
        <v>0</v>
      </c>
    </row>
    <row r="57" spans="1:17">
      <c r="A57" s="309" t="s">
        <v>602</v>
      </c>
      <c r="B57">
        <v>3</v>
      </c>
      <c r="C57" s="310">
        <v>1.4423076923076924E-2</v>
      </c>
      <c r="F57" t="s">
        <v>602</v>
      </c>
      <c r="G57">
        <v>3</v>
      </c>
      <c r="H57">
        <v>1</v>
      </c>
      <c r="J57">
        <f t="shared" si="2"/>
        <v>3</v>
      </c>
      <c r="M57" t="s">
        <v>944</v>
      </c>
      <c r="N57">
        <v>4</v>
      </c>
      <c r="O57">
        <v>1</v>
      </c>
      <c r="Q57">
        <f t="shared" si="3"/>
        <v>4</v>
      </c>
    </row>
    <row r="58" spans="1:17">
      <c r="A58" s="270" t="s">
        <v>630</v>
      </c>
      <c r="B58">
        <v>3</v>
      </c>
      <c r="C58" s="310">
        <v>1.4423076923076924E-2</v>
      </c>
      <c r="D58">
        <v>20</v>
      </c>
      <c r="F58" t="s">
        <v>630</v>
      </c>
      <c r="G58" s="313">
        <v>3</v>
      </c>
      <c r="J58">
        <f t="shared" si="2"/>
        <v>0</v>
      </c>
      <c r="M58" t="s">
        <v>498</v>
      </c>
      <c r="N58">
        <v>4</v>
      </c>
      <c r="Q58">
        <f t="shared" si="3"/>
        <v>0</v>
      </c>
    </row>
    <row r="59" spans="1:17">
      <c r="A59" s="309" t="s">
        <v>631</v>
      </c>
      <c r="B59">
        <v>1</v>
      </c>
      <c r="C59" s="310">
        <v>4.807692307692308E-3</v>
      </c>
      <c r="F59" t="s">
        <v>631</v>
      </c>
      <c r="G59">
        <v>1</v>
      </c>
      <c r="J59">
        <f t="shared" si="2"/>
        <v>0</v>
      </c>
      <c r="M59" t="s">
        <v>499</v>
      </c>
      <c r="N59">
        <v>1</v>
      </c>
      <c r="O59">
        <v>1</v>
      </c>
      <c r="Q59">
        <f t="shared" si="3"/>
        <v>1</v>
      </c>
    </row>
    <row r="60" spans="1:17">
      <c r="A60" s="309" t="s">
        <v>651</v>
      </c>
      <c r="B60">
        <v>2</v>
      </c>
      <c r="C60" s="310">
        <v>9.6153846153846159E-3</v>
      </c>
      <c r="F60" t="s">
        <v>651</v>
      </c>
      <c r="G60">
        <v>2</v>
      </c>
      <c r="J60">
        <f t="shared" si="2"/>
        <v>0</v>
      </c>
      <c r="M60" t="s">
        <v>473</v>
      </c>
      <c r="N60">
        <v>3</v>
      </c>
      <c r="Q60">
        <f t="shared" si="3"/>
        <v>0</v>
      </c>
    </row>
    <row r="61" spans="1:17">
      <c r="A61" s="270" t="s">
        <v>137</v>
      </c>
      <c r="B61">
        <v>2</v>
      </c>
      <c r="C61" s="310">
        <v>9.6153846153846159E-3</v>
      </c>
      <c r="D61">
        <v>21</v>
      </c>
      <c r="F61" t="s">
        <v>137</v>
      </c>
      <c r="G61" s="313">
        <v>2</v>
      </c>
      <c r="J61">
        <f t="shared" si="2"/>
        <v>0</v>
      </c>
      <c r="M61" t="s">
        <v>120</v>
      </c>
      <c r="N61">
        <v>4</v>
      </c>
      <c r="Q61">
        <f t="shared" si="3"/>
        <v>0</v>
      </c>
    </row>
    <row r="62" spans="1:17">
      <c r="A62" s="309" t="s">
        <v>352</v>
      </c>
      <c r="B62">
        <v>2</v>
      </c>
      <c r="C62" s="310">
        <v>9.6153846153846159E-3</v>
      </c>
      <c r="E62">
        <f>GETPIVOTDATA("Count of Supplier",$A$6,"Supplier","Best Buy","Brand Name","Insignia Compressed-Gas Cleaning Duster")+GETPIVOTDATA("Count of Supplier",$A$6,"Supplier","Insignia","Brand Name","Insignia Cleaning Duster")</f>
        <v>3</v>
      </c>
      <c r="F62" t="s">
        <v>352</v>
      </c>
      <c r="G62">
        <v>2</v>
      </c>
      <c r="H62">
        <v>1</v>
      </c>
      <c r="J62">
        <f t="shared" si="2"/>
        <v>2</v>
      </c>
      <c r="M62" t="s">
        <v>932</v>
      </c>
      <c r="N62">
        <v>2</v>
      </c>
      <c r="Q62">
        <f t="shared" si="3"/>
        <v>0</v>
      </c>
    </row>
    <row r="63" spans="1:17">
      <c r="A63" s="270" t="s">
        <v>120</v>
      </c>
      <c r="B63">
        <v>2</v>
      </c>
      <c r="C63" s="310">
        <v>9.6153846153846159E-3</v>
      </c>
      <c r="D63">
        <v>22</v>
      </c>
      <c r="F63" t="s">
        <v>120</v>
      </c>
      <c r="G63" s="313">
        <v>2</v>
      </c>
      <c r="J63">
        <f t="shared" si="2"/>
        <v>0</v>
      </c>
      <c r="M63" t="s">
        <v>938</v>
      </c>
      <c r="N63">
        <v>2</v>
      </c>
      <c r="Q63">
        <f t="shared" si="3"/>
        <v>0</v>
      </c>
    </row>
    <row r="64" spans="1:17">
      <c r="A64" s="309" t="s">
        <v>932</v>
      </c>
      <c r="B64">
        <v>2</v>
      </c>
      <c r="C64" s="310">
        <v>9.6153846153846159E-3</v>
      </c>
      <c r="F64" t="s">
        <v>932</v>
      </c>
      <c r="G64">
        <v>2</v>
      </c>
      <c r="J64">
        <f t="shared" si="2"/>
        <v>0</v>
      </c>
      <c r="M64" t="s">
        <v>720</v>
      </c>
      <c r="N64">
        <v>3</v>
      </c>
      <c r="Q64">
        <f t="shared" si="3"/>
        <v>0</v>
      </c>
    </row>
    <row r="65" spans="1:17">
      <c r="A65" s="270" t="s">
        <v>857</v>
      </c>
      <c r="B65">
        <v>2</v>
      </c>
      <c r="C65" s="310">
        <v>9.6153846153846159E-3</v>
      </c>
      <c r="D65">
        <v>23</v>
      </c>
      <c r="F65" t="s">
        <v>857</v>
      </c>
      <c r="G65" s="313">
        <v>2</v>
      </c>
      <c r="J65">
        <f t="shared" si="2"/>
        <v>0</v>
      </c>
      <c r="M65" t="s">
        <v>721</v>
      </c>
      <c r="N65">
        <v>2</v>
      </c>
      <c r="O65">
        <v>1</v>
      </c>
      <c r="Q65">
        <f t="shared" si="3"/>
        <v>2</v>
      </c>
    </row>
    <row r="66" spans="1:17">
      <c r="A66" s="309" t="s">
        <v>858</v>
      </c>
      <c r="B66">
        <v>2</v>
      </c>
      <c r="C66" s="310">
        <v>9.6153846153846159E-3</v>
      </c>
      <c r="F66" t="s">
        <v>858</v>
      </c>
      <c r="G66">
        <v>2</v>
      </c>
      <c r="J66">
        <f t="shared" si="2"/>
        <v>0</v>
      </c>
      <c r="M66" t="s">
        <v>1087</v>
      </c>
      <c r="N66">
        <v>1</v>
      </c>
      <c r="O66">
        <v>1</v>
      </c>
      <c r="Q66">
        <f t="shared" si="3"/>
        <v>1</v>
      </c>
    </row>
    <row r="67" spans="1:17">
      <c r="A67" s="270" t="s">
        <v>833</v>
      </c>
      <c r="B67">
        <v>1</v>
      </c>
      <c r="C67" s="310">
        <v>4.807692307692308E-3</v>
      </c>
      <c r="D67">
        <v>24</v>
      </c>
      <c r="F67" t="s">
        <v>833</v>
      </c>
      <c r="G67" s="313">
        <v>1</v>
      </c>
      <c r="J67">
        <f t="shared" si="2"/>
        <v>0</v>
      </c>
      <c r="M67" t="s">
        <v>995</v>
      </c>
      <c r="N67">
        <v>3</v>
      </c>
      <c r="Q67">
        <f t="shared" si="3"/>
        <v>0</v>
      </c>
    </row>
    <row r="68" spans="1:17">
      <c r="A68" s="309" t="s">
        <v>834</v>
      </c>
      <c r="B68">
        <v>1</v>
      </c>
      <c r="C68" s="310">
        <v>4.807692307692308E-3</v>
      </c>
      <c r="F68" t="s">
        <v>834</v>
      </c>
      <c r="G68">
        <v>1</v>
      </c>
      <c r="J68">
        <f t="shared" si="2"/>
        <v>0</v>
      </c>
      <c r="M68" t="s">
        <v>996</v>
      </c>
      <c r="N68">
        <v>3</v>
      </c>
      <c r="O68">
        <v>1</v>
      </c>
      <c r="Q68">
        <f t="shared" si="3"/>
        <v>3</v>
      </c>
    </row>
    <row r="69" spans="1:17">
      <c r="A69" s="270" t="s">
        <v>686</v>
      </c>
      <c r="B69">
        <v>1</v>
      </c>
      <c r="C69" s="310">
        <v>4.807692307692308E-3</v>
      </c>
      <c r="D69">
        <v>25</v>
      </c>
      <c r="F69" t="s">
        <v>686</v>
      </c>
      <c r="G69" s="313">
        <v>1</v>
      </c>
      <c r="J69">
        <f t="shared" si="2"/>
        <v>0</v>
      </c>
      <c r="M69" t="s">
        <v>133</v>
      </c>
      <c r="N69">
        <v>3</v>
      </c>
      <c r="Q69">
        <f t="shared" si="3"/>
        <v>0</v>
      </c>
    </row>
    <row r="70" spans="1:17">
      <c r="A70" s="309" t="s">
        <v>687</v>
      </c>
      <c r="B70">
        <v>1</v>
      </c>
      <c r="C70" s="310">
        <v>4.807692307692308E-3</v>
      </c>
      <c r="F70" t="s">
        <v>687</v>
      </c>
      <c r="G70">
        <v>1</v>
      </c>
      <c r="J70">
        <f t="shared" si="2"/>
        <v>0</v>
      </c>
      <c r="M70" t="s">
        <v>1159</v>
      </c>
      <c r="N70">
        <v>3</v>
      </c>
      <c r="Q70">
        <f t="shared" si="3"/>
        <v>0</v>
      </c>
    </row>
    <row r="71" spans="1:17">
      <c r="A71" s="270" t="s">
        <v>743</v>
      </c>
      <c r="B71">
        <v>1</v>
      </c>
      <c r="C71" s="310">
        <v>4.807692307692308E-3</v>
      </c>
      <c r="D71">
        <v>26</v>
      </c>
      <c r="F71" t="s">
        <v>743</v>
      </c>
      <c r="G71" s="313">
        <v>1</v>
      </c>
      <c r="J71">
        <f t="shared" si="2"/>
        <v>0</v>
      </c>
      <c r="M71" t="s">
        <v>601</v>
      </c>
      <c r="N71">
        <v>3</v>
      </c>
      <c r="Q71">
        <f t="shared" si="3"/>
        <v>0</v>
      </c>
    </row>
    <row r="72" spans="1:17">
      <c r="A72" s="309" t="s">
        <v>744</v>
      </c>
      <c r="B72">
        <v>1</v>
      </c>
      <c r="C72" s="310">
        <v>4.807692307692308E-3</v>
      </c>
      <c r="F72" t="s">
        <v>744</v>
      </c>
      <c r="G72">
        <v>1</v>
      </c>
      <c r="H72">
        <v>1</v>
      </c>
      <c r="J72">
        <f t="shared" ref="J72:J92" si="4">G72*H72</f>
        <v>1</v>
      </c>
      <c r="M72" t="s">
        <v>602</v>
      </c>
      <c r="N72">
        <v>3</v>
      </c>
      <c r="O72">
        <v>1</v>
      </c>
      <c r="Q72">
        <f t="shared" ref="Q72:Q103" si="5">N72*O72</f>
        <v>3</v>
      </c>
    </row>
    <row r="73" spans="1:17">
      <c r="A73" s="270" t="s">
        <v>550</v>
      </c>
      <c r="B73">
        <v>1</v>
      </c>
      <c r="C73" s="310">
        <v>4.807692307692308E-3</v>
      </c>
      <c r="D73">
        <v>27</v>
      </c>
      <c r="F73" t="s">
        <v>550</v>
      </c>
      <c r="G73" s="313">
        <v>1</v>
      </c>
      <c r="J73">
        <f t="shared" si="4"/>
        <v>0</v>
      </c>
      <c r="M73" t="s">
        <v>152</v>
      </c>
      <c r="N73">
        <v>3</v>
      </c>
      <c r="Q73">
        <f t="shared" si="5"/>
        <v>0</v>
      </c>
    </row>
    <row r="74" spans="1:17">
      <c r="A74" s="309" t="s">
        <v>551</v>
      </c>
      <c r="B74">
        <v>1</v>
      </c>
      <c r="C74" s="310">
        <v>4.807692307692308E-3</v>
      </c>
      <c r="F74" t="s">
        <v>551</v>
      </c>
      <c r="G74">
        <v>1</v>
      </c>
      <c r="J74">
        <f t="shared" si="4"/>
        <v>0</v>
      </c>
      <c r="M74" t="s">
        <v>424</v>
      </c>
      <c r="N74">
        <v>3</v>
      </c>
      <c r="O74">
        <v>1</v>
      </c>
      <c r="Q74">
        <f t="shared" si="5"/>
        <v>3</v>
      </c>
    </row>
    <row r="75" spans="1:17">
      <c r="A75" s="270" t="s">
        <v>517</v>
      </c>
      <c r="B75">
        <v>1</v>
      </c>
      <c r="C75" s="310">
        <v>4.807692307692308E-3</v>
      </c>
      <c r="D75">
        <v>28</v>
      </c>
      <c r="F75" t="s">
        <v>517</v>
      </c>
      <c r="G75" s="313">
        <v>1</v>
      </c>
      <c r="J75">
        <f t="shared" si="4"/>
        <v>0</v>
      </c>
      <c r="M75" t="s">
        <v>857</v>
      </c>
      <c r="N75">
        <v>2</v>
      </c>
      <c r="Q75">
        <f t="shared" si="5"/>
        <v>0</v>
      </c>
    </row>
    <row r="76" spans="1:17">
      <c r="A76" s="309" t="s">
        <v>518</v>
      </c>
      <c r="B76">
        <v>1</v>
      </c>
      <c r="C76" s="310">
        <v>4.807692307692308E-3</v>
      </c>
      <c r="F76" t="s">
        <v>518</v>
      </c>
      <c r="G76">
        <v>1</v>
      </c>
      <c r="J76">
        <f t="shared" si="4"/>
        <v>0</v>
      </c>
      <c r="M76" t="s">
        <v>858</v>
      </c>
      <c r="N76">
        <v>2</v>
      </c>
      <c r="Q76">
        <f t="shared" si="5"/>
        <v>0</v>
      </c>
    </row>
    <row r="77" spans="1:17">
      <c r="A77" s="270" t="s">
        <v>1132</v>
      </c>
      <c r="B77">
        <v>1</v>
      </c>
      <c r="C77" s="310">
        <v>4.807692307692308E-3</v>
      </c>
      <c r="D77">
        <v>29</v>
      </c>
      <c r="F77" t="s">
        <v>1132</v>
      </c>
      <c r="G77" s="313">
        <v>1</v>
      </c>
      <c r="J77">
        <f t="shared" si="4"/>
        <v>0</v>
      </c>
      <c r="M77" t="s">
        <v>137</v>
      </c>
      <c r="N77">
        <v>2</v>
      </c>
      <c r="Q77">
        <f t="shared" si="5"/>
        <v>0</v>
      </c>
    </row>
    <row r="78" spans="1:17">
      <c r="A78" s="309" t="s">
        <v>1133</v>
      </c>
      <c r="B78">
        <v>1</v>
      </c>
      <c r="C78" s="310">
        <v>4.807692307692308E-3</v>
      </c>
      <c r="F78" t="s">
        <v>1133</v>
      </c>
      <c r="G78">
        <v>1</v>
      </c>
      <c r="H78">
        <v>1</v>
      </c>
      <c r="J78">
        <f t="shared" si="4"/>
        <v>1</v>
      </c>
      <c r="M78" t="s">
        <v>352</v>
      </c>
      <c r="N78">
        <v>2</v>
      </c>
      <c r="O78">
        <v>1</v>
      </c>
      <c r="Q78">
        <f t="shared" si="5"/>
        <v>2</v>
      </c>
    </row>
    <row r="79" spans="1:17">
      <c r="A79" s="270" t="s">
        <v>1001</v>
      </c>
      <c r="B79">
        <v>1</v>
      </c>
      <c r="C79" s="310">
        <v>4.807692307692308E-3</v>
      </c>
      <c r="D79">
        <v>30</v>
      </c>
      <c r="F79" t="s">
        <v>1001</v>
      </c>
      <c r="G79" s="313">
        <v>1</v>
      </c>
      <c r="J79">
        <f t="shared" si="4"/>
        <v>0</v>
      </c>
      <c r="M79" t="s">
        <v>833</v>
      </c>
      <c r="N79">
        <v>2</v>
      </c>
      <c r="Q79">
        <f t="shared" si="5"/>
        <v>0</v>
      </c>
    </row>
    <row r="80" spans="1:17">
      <c r="A80" s="309" t="s">
        <v>1002</v>
      </c>
      <c r="B80">
        <v>1</v>
      </c>
      <c r="C80" s="310">
        <v>4.807692307692308E-3</v>
      </c>
      <c r="F80" t="s">
        <v>1002</v>
      </c>
      <c r="G80">
        <v>1</v>
      </c>
      <c r="H80">
        <v>1</v>
      </c>
      <c r="J80">
        <f t="shared" si="4"/>
        <v>1</v>
      </c>
      <c r="M80" t="s">
        <v>834</v>
      </c>
      <c r="N80">
        <v>1</v>
      </c>
      <c r="Q80">
        <f t="shared" si="5"/>
        <v>0</v>
      </c>
    </row>
    <row r="81" spans="1:17">
      <c r="A81" s="270" t="s">
        <v>184</v>
      </c>
      <c r="B81">
        <v>1</v>
      </c>
      <c r="C81" s="310">
        <v>4.807692307692308E-3</v>
      </c>
      <c r="D81">
        <v>31</v>
      </c>
      <c r="F81" t="s">
        <v>184</v>
      </c>
      <c r="G81" s="313">
        <v>1</v>
      </c>
      <c r="J81">
        <f t="shared" si="4"/>
        <v>0</v>
      </c>
      <c r="M81" t="s">
        <v>839</v>
      </c>
      <c r="N81">
        <v>1</v>
      </c>
      <c r="Q81">
        <f t="shared" si="5"/>
        <v>0</v>
      </c>
    </row>
    <row r="82" spans="1:17">
      <c r="A82" s="309" t="s">
        <v>901</v>
      </c>
      <c r="B82">
        <v>1</v>
      </c>
      <c r="C82" s="310">
        <v>4.807692307692308E-3</v>
      </c>
      <c r="F82" t="s">
        <v>901</v>
      </c>
      <c r="G82">
        <v>1</v>
      </c>
      <c r="J82">
        <f t="shared" si="4"/>
        <v>0</v>
      </c>
      <c r="M82" t="s">
        <v>774</v>
      </c>
      <c r="N82">
        <v>1</v>
      </c>
      <c r="Q82">
        <f t="shared" si="5"/>
        <v>0</v>
      </c>
    </row>
    <row r="83" spans="1:17">
      <c r="A83" s="270" t="s">
        <v>887</v>
      </c>
      <c r="B83">
        <v>1</v>
      </c>
      <c r="C83" s="310">
        <v>4.807692307692308E-3</v>
      </c>
      <c r="D83">
        <v>32</v>
      </c>
      <c r="F83" t="s">
        <v>887</v>
      </c>
      <c r="G83" s="313">
        <v>1</v>
      </c>
      <c r="J83">
        <f t="shared" si="4"/>
        <v>0</v>
      </c>
      <c r="M83" t="s">
        <v>775</v>
      </c>
      <c r="N83">
        <v>1</v>
      </c>
      <c r="Q83">
        <f t="shared" si="5"/>
        <v>0</v>
      </c>
    </row>
    <row r="84" spans="1:17">
      <c r="A84" s="309" t="s">
        <v>888</v>
      </c>
      <c r="B84">
        <v>1</v>
      </c>
      <c r="C84" s="310">
        <v>4.807692307692308E-3</v>
      </c>
      <c r="F84" t="s">
        <v>888</v>
      </c>
      <c r="G84">
        <v>1</v>
      </c>
      <c r="J84">
        <f t="shared" si="4"/>
        <v>0</v>
      </c>
      <c r="M84" t="s">
        <v>517</v>
      </c>
      <c r="N84">
        <v>1</v>
      </c>
      <c r="Q84">
        <f t="shared" si="5"/>
        <v>0</v>
      </c>
    </row>
    <row r="85" spans="1:17">
      <c r="A85" s="270" t="s">
        <v>681</v>
      </c>
      <c r="B85">
        <v>1</v>
      </c>
      <c r="C85" s="310">
        <v>4.807692307692308E-3</v>
      </c>
      <c r="D85">
        <v>33</v>
      </c>
      <c r="F85" t="s">
        <v>681</v>
      </c>
      <c r="G85" s="313">
        <v>1</v>
      </c>
      <c r="J85">
        <f t="shared" si="4"/>
        <v>0</v>
      </c>
      <c r="M85" t="s">
        <v>518</v>
      </c>
      <c r="N85">
        <v>1</v>
      </c>
      <c r="Q85">
        <f t="shared" si="5"/>
        <v>0</v>
      </c>
    </row>
    <row r="86" spans="1:17">
      <c r="A86" s="309" t="s">
        <v>682</v>
      </c>
      <c r="B86">
        <v>1</v>
      </c>
      <c r="C86" s="310">
        <v>4.807692307692308E-3</v>
      </c>
      <c r="F86" t="s">
        <v>682</v>
      </c>
      <c r="G86">
        <v>1</v>
      </c>
      <c r="J86">
        <f t="shared" si="4"/>
        <v>0</v>
      </c>
      <c r="M86" t="s">
        <v>797</v>
      </c>
      <c r="N86">
        <v>1</v>
      </c>
      <c r="Q86">
        <f t="shared" si="5"/>
        <v>0</v>
      </c>
    </row>
    <row r="87" spans="1:17">
      <c r="A87" s="270" t="s">
        <v>774</v>
      </c>
      <c r="B87">
        <v>1</v>
      </c>
      <c r="C87" s="310">
        <v>4.807692307692308E-3</v>
      </c>
      <c r="D87">
        <v>34</v>
      </c>
      <c r="F87" t="s">
        <v>774</v>
      </c>
      <c r="G87" s="313">
        <v>1</v>
      </c>
      <c r="J87">
        <f t="shared" si="4"/>
        <v>0</v>
      </c>
      <c r="M87" t="s">
        <v>798</v>
      </c>
      <c r="N87">
        <v>1</v>
      </c>
      <c r="Q87">
        <f t="shared" si="5"/>
        <v>0</v>
      </c>
    </row>
    <row r="88" spans="1:17">
      <c r="A88" s="309" t="s">
        <v>775</v>
      </c>
      <c r="B88">
        <v>1</v>
      </c>
      <c r="C88" s="310">
        <v>4.807692307692308E-3</v>
      </c>
      <c r="F88" t="s">
        <v>775</v>
      </c>
      <c r="G88">
        <v>1</v>
      </c>
      <c r="J88">
        <f t="shared" si="4"/>
        <v>0</v>
      </c>
      <c r="M88" t="s">
        <v>681</v>
      </c>
      <c r="N88">
        <v>1</v>
      </c>
      <c r="Q88">
        <f t="shared" si="5"/>
        <v>0</v>
      </c>
    </row>
    <row r="89" spans="1:17">
      <c r="A89" s="270" t="s">
        <v>1245</v>
      </c>
      <c r="B89">
        <v>1</v>
      </c>
      <c r="C89" s="310">
        <v>4.807692307692308E-3</v>
      </c>
      <c r="D89">
        <v>35</v>
      </c>
      <c r="F89" t="s">
        <v>1245</v>
      </c>
      <c r="G89" s="313">
        <v>1</v>
      </c>
      <c r="J89">
        <f t="shared" si="4"/>
        <v>0</v>
      </c>
      <c r="M89" t="s">
        <v>682</v>
      </c>
      <c r="N89">
        <v>1</v>
      </c>
      <c r="Q89">
        <f t="shared" si="5"/>
        <v>0</v>
      </c>
    </row>
    <row r="90" spans="1:17">
      <c r="A90" s="309" t="s">
        <v>1246</v>
      </c>
      <c r="B90">
        <v>1</v>
      </c>
      <c r="C90" s="310">
        <v>4.807692307692308E-3</v>
      </c>
      <c r="F90" t="s">
        <v>1246</v>
      </c>
      <c r="G90">
        <v>1</v>
      </c>
      <c r="J90">
        <f t="shared" si="4"/>
        <v>0</v>
      </c>
      <c r="M90" t="s">
        <v>1245</v>
      </c>
      <c r="N90">
        <v>1</v>
      </c>
      <c r="Q90">
        <f t="shared" si="5"/>
        <v>0</v>
      </c>
    </row>
    <row r="91" spans="1:17">
      <c r="A91" s="270" t="s">
        <v>797</v>
      </c>
      <c r="B91">
        <v>1</v>
      </c>
      <c r="C91" s="310">
        <v>4.807692307692308E-3</v>
      </c>
      <c r="D91">
        <v>36</v>
      </c>
      <c r="F91" t="s">
        <v>797</v>
      </c>
      <c r="G91" s="313">
        <v>1</v>
      </c>
      <c r="J91">
        <f t="shared" si="4"/>
        <v>0</v>
      </c>
      <c r="M91" t="s">
        <v>1246</v>
      </c>
      <c r="N91">
        <v>1</v>
      </c>
      <c r="Q91">
        <f t="shared" si="5"/>
        <v>0</v>
      </c>
    </row>
    <row r="92" spans="1:17">
      <c r="A92" s="309" t="s">
        <v>798</v>
      </c>
      <c r="B92">
        <v>1</v>
      </c>
      <c r="C92" s="310">
        <v>4.807692307692308E-3</v>
      </c>
      <c r="F92" t="s">
        <v>798</v>
      </c>
      <c r="G92">
        <v>1</v>
      </c>
      <c r="J92">
        <f t="shared" si="4"/>
        <v>0</v>
      </c>
      <c r="M92" t="s">
        <v>743</v>
      </c>
      <c r="N92">
        <v>1</v>
      </c>
      <c r="Q92">
        <f t="shared" si="5"/>
        <v>0</v>
      </c>
    </row>
    <row r="93" spans="1:17">
      <c r="A93" s="270" t="s">
        <v>1888</v>
      </c>
      <c r="C93" s="310">
        <v>0</v>
      </c>
      <c r="F93" t="s">
        <v>1888</v>
      </c>
      <c r="G93" s="313"/>
      <c r="M93" t="s">
        <v>744</v>
      </c>
      <c r="N93">
        <v>1</v>
      </c>
      <c r="O93">
        <v>1</v>
      </c>
      <c r="Q93">
        <f t="shared" si="5"/>
        <v>1</v>
      </c>
    </row>
    <row r="94" spans="1:17">
      <c r="A94" s="309" t="s">
        <v>349</v>
      </c>
      <c r="C94" s="310">
        <v>0</v>
      </c>
      <c r="F94" t="s">
        <v>349</v>
      </c>
      <c r="M94" t="s">
        <v>674</v>
      </c>
      <c r="N94">
        <v>1</v>
      </c>
      <c r="Q94">
        <f t="shared" si="5"/>
        <v>0</v>
      </c>
    </row>
    <row r="95" spans="1:17">
      <c r="A95" s="309" t="s">
        <v>734</v>
      </c>
      <c r="C95" s="310">
        <v>0</v>
      </c>
      <c r="F95" t="s">
        <v>734</v>
      </c>
      <c r="M95" t="s">
        <v>675</v>
      </c>
      <c r="N95">
        <v>1</v>
      </c>
      <c r="Q95">
        <f t="shared" si="5"/>
        <v>0</v>
      </c>
    </row>
    <row r="96" spans="1:17">
      <c r="A96" s="270" t="s">
        <v>1889</v>
      </c>
      <c r="B96">
        <v>208</v>
      </c>
      <c r="C96" s="310">
        <v>1</v>
      </c>
      <c r="F96" t="s">
        <v>1889</v>
      </c>
      <c r="G96" s="314">
        <v>208</v>
      </c>
      <c r="J96">
        <f>SUM(J8:J92)</f>
        <v>157</v>
      </c>
      <c r="M96" t="s">
        <v>844</v>
      </c>
      <c r="N96">
        <v>1</v>
      </c>
      <c r="Q96">
        <f t="shared" si="5"/>
        <v>0</v>
      </c>
    </row>
    <row r="97" spans="10:17">
      <c r="J97" s="324">
        <f>J96/G96</f>
        <v>0.75480769230769229</v>
      </c>
      <c r="M97" t="s">
        <v>845</v>
      </c>
      <c r="N97">
        <v>1</v>
      </c>
      <c r="Q97">
        <f t="shared" si="5"/>
        <v>0</v>
      </c>
    </row>
    <row r="98" spans="10:17">
      <c r="M98" t="s">
        <v>686</v>
      </c>
      <c r="N98">
        <v>1</v>
      </c>
      <c r="Q98">
        <f t="shared" si="5"/>
        <v>0</v>
      </c>
    </row>
    <row r="99" spans="10:17">
      <c r="M99" t="s">
        <v>687</v>
      </c>
      <c r="N99">
        <v>1</v>
      </c>
      <c r="Q99">
        <f t="shared" si="5"/>
        <v>0</v>
      </c>
    </row>
    <row r="100" spans="10:17">
      <c r="M100" t="s">
        <v>851</v>
      </c>
      <c r="N100">
        <v>1</v>
      </c>
      <c r="Q100">
        <f t="shared" si="5"/>
        <v>0</v>
      </c>
    </row>
    <row r="101" spans="10:17">
      <c r="M101" t="s">
        <v>852</v>
      </c>
      <c r="N101">
        <v>1</v>
      </c>
      <c r="Q101">
        <f t="shared" si="5"/>
        <v>0</v>
      </c>
    </row>
    <row r="102" spans="10:17">
      <c r="M102" t="s">
        <v>887</v>
      </c>
      <c r="N102">
        <v>1</v>
      </c>
      <c r="Q102">
        <f t="shared" si="5"/>
        <v>0</v>
      </c>
    </row>
    <row r="103" spans="10:17">
      <c r="M103" t="s">
        <v>888</v>
      </c>
      <c r="N103">
        <v>1</v>
      </c>
      <c r="Q103">
        <f t="shared" si="5"/>
        <v>0</v>
      </c>
    </row>
    <row r="104" spans="10:17">
      <c r="M104" t="s">
        <v>726</v>
      </c>
      <c r="N104">
        <v>1</v>
      </c>
      <c r="Q104">
        <f t="shared" ref="Q104:Q117" si="6">N104*O104</f>
        <v>0</v>
      </c>
    </row>
    <row r="105" spans="10:17">
      <c r="M105" t="s">
        <v>727</v>
      </c>
      <c r="N105">
        <v>1</v>
      </c>
      <c r="Q105">
        <f t="shared" si="6"/>
        <v>0</v>
      </c>
    </row>
    <row r="106" spans="10:17">
      <c r="M106" t="s">
        <v>594</v>
      </c>
      <c r="N106">
        <v>1</v>
      </c>
      <c r="Q106">
        <f t="shared" si="6"/>
        <v>0</v>
      </c>
    </row>
    <row r="107" spans="10:17">
      <c r="M107" t="s">
        <v>595</v>
      </c>
      <c r="N107">
        <v>1</v>
      </c>
      <c r="Q107">
        <f t="shared" si="6"/>
        <v>0</v>
      </c>
    </row>
    <row r="108" spans="10:17">
      <c r="M108" t="s">
        <v>1001</v>
      </c>
      <c r="N108">
        <v>1</v>
      </c>
      <c r="Q108">
        <f t="shared" si="6"/>
        <v>0</v>
      </c>
    </row>
    <row r="109" spans="10:17">
      <c r="M109" t="s">
        <v>1002</v>
      </c>
      <c r="N109">
        <v>1</v>
      </c>
      <c r="O109">
        <v>1</v>
      </c>
      <c r="Q109">
        <f t="shared" si="6"/>
        <v>1</v>
      </c>
    </row>
    <row r="110" spans="10:17">
      <c r="M110" t="s">
        <v>437</v>
      </c>
      <c r="N110">
        <v>1</v>
      </c>
      <c r="Q110">
        <f t="shared" si="6"/>
        <v>0</v>
      </c>
    </row>
    <row r="111" spans="10:17">
      <c r="M111" t="s">
        <v>438</v>
      </c>
      <c r="N111">
        <v>1</v>
      </c>
      <c r="Q111">
        <f t="shared" si="6"/>
        <v>0</v>
      </c>
    </row>
    <row r="112" spans="10:17">
      <c r="M112" t="s">
        <v>184</v>
      </c>
      <c r="N112">
        <v>1</v>
      </c>
      <c r="Q112">
        <f t="shared" si="6"/>
        <v>0</v>
      </c>
    </row>
    <row r="113" spans="13:17">
      <c r="M113" t="s">
        <v>901</v>
      </c>
      <c r="N113">
        <v>1</v>
      </c>
      <c r="Q113">
        <f t="shared" si="6"/>
        <v>0</v>
      </c>
    </row>
    <row r="114" spans="13:17">
      <c r="M114" t="s">
        <v>1132</v>
      </c>
      <c r="N114">
        <v>1</v>
      </c>
      <c r="Q114">
        <f t="shared" si="6"/>
        <v>0</v>
      </c>
    </row>
    <row r="115" spans="13:17">
      <c r="M115" t="s">
        <v>1133</v>
      </c>
      <c r="N115">
        <v>1</v>
      </c>
      <c r="O115">
        <v>1</v>
      </c>
      <c r="Q115">
        <f t="shared" si="6"/>
        <v>1</v>
      </c>
    </row>
    <row r="116" spans="13:17">
      <c r="M116" t="s">
        <v>550</v>
      </c>
      <c r="N116">
        <v>1</v>
      </c>
      <c r="Q116">
        <f t="shared" si="6"/>
        <v>0</v>
      </c>
    </row>
    <row r="117" spans="13:17">
      <c r="M117" t="s">
        <v>551</v>
      </c>
      <c r="N117">
        <v>1</v>
      </c>
      <c r="Q117">
        <f t="shared" si="6"/>
        <v>0</v>
      </c>
    </row>
    <row r="118" spans="13:17">
      <c r="M118" t="s">
        <v>1888</v>
      </c>
    </row>
    <row r="119" spans="13:17">
      <c r="M119" t="s">
        <v>349</v>
      </c>
    </row>
    <row r="120" spans="13:17">
      <c r="M120" t="s">
        <v>734</v>
      </c>
    </row>
    <row r="121" spans="13:17">
      <c r="M121" t="s">
        <v>1889</v>
      </c>
      <c r="N121">
        <v>233</v>
      </c>
      <c r="Q121">
        <f>SUM(Q8:Q117)</f>
        <v>163</v>
      </c>
    </row>
    <row r="122" spans="13:17">
      <c r="Q122" s="324">
        <f>Q121/N121</f>
        <v>0.69957081545064381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672CC-5677-45FF-9A03-69987751B5A7}">
  <sheetPr>
    <tabColor rgb="FFFF0000"/>
    <pageSetUpPr autoPageBreaks="0" fitToPage="1"/>
  </sheetPr>
  <dimension ref="A1:AM463"/>
  <sheetViews>
    <sheetView showGridLines="0" zoomScaleNormal="100" workbookViewId="0">
      <pane ySplit="6" topLeftCell="A7" activePane="bottomLeft" state="frozen"/>
      <selection activeCell="A7" sqref="A7"/>
      <selection pane="bottomLeft" activeCell="A7" sqref="A7"/>
    </sheetView>
  </sheetViews>
  <sheetFormatPr defaultColWidth="9.140625" defaultRowHeight="18"/>
  <cols>
    <col min="1" max="1" width="1.42578125" style="198" customWidth="1"/>
    <col min="2" max="2" width="8.42578125" style="188" customWidth="1"/>
    <col min="3" max="3" width="8.42578125" style="197" customWidth="1"/>
    <col min="4" max="4" width="10.85546875" style="196" customWidth="1"/>
    <col min="5" max="5" width="18.5703125" style="190" customWidth="1"/>
    <col min="6" max="6" width="18" style="188" customWidth="1"/>
    <col min="7" max="7" width="26.28515625" style="188" bestFit="1" customWidth="1"/>
    <col min="8" max="8" width="26.28515625" style="188" customWidth="1"/>
    <col min="9" max="9" width="28.85546875" style="188" bestFit="1" customWidth="1"/>
    <col min="10" max="10" width="42.28515625" style="188" customWidth="1"/>
    <col min="11" max="11" width="35.7109375" style="188" customWidth="1"/>
    <col min="12" max="12" width="12.7109375" style="195" customWidth="1"/>
    <col min="13" max="13" width="27.42578125" style="188" customWidth="1"/>
    <col min="14" max="14" width="13.28515625" style="194" bestFit="1" customWidth="1"/>
    <col min="15" max="16" width="12" style="194" customWidth="1"/>
    <col min="17" max="17" width="12.28515625" style="194" customWidth="1"/>
    <col min="18" max="18" width="16.28515625" style="194" customWidth="1"/>
    <col min="19" max="19" width="11.42578125" style="190" bestFit="1" customWidth="1"/>
    <col min="20" max="20" width="19.7109375" style="193" customWidth="1"/>
    <col min="21" max="21" width="56" style="192" customWidth="1"/>
    <col min="22" max="22" width="18.5703125" style="191" customWidth="1"/>
    <col min="23" max="23" width="40.5703125" style="188" customWidth="1"/>
    <col min="24" max="24" width="18" style="190" customWidth="1"/>
    <col min="25" max="25" width="26.140625" style="190" customWidth="1"/>
    <col min="26" max="26" width="18.140625" style="188" customWidth="1"/>
    <col min="27" max="27" width="28.28515625" style="189" customWidth="1"/>
    <col min="28" max="28" width="29.85546875" style="188" bestFit="1" customWidth="1"/>
    <col min="29" max="16384" width="9.140625" style="187"/>
  </cols>
  <sheetData>
    <row r="1" spans="1:29" hidden="1">
      <c r="B1" s="187"/>
      <c r="E1" s="197"/>
      <c r="F1" s="187"/>
      <c r="G1" s="268"/>
      <c r="H1" s="268"/>
      <c r="I1" s="268"/>
      <c r="J1" s="187"/>
      <c r="K1" s="187"/>
      <c r="L1" s="267"/>
      <c r="M1" s="187"/>
      <c r="N1" s="260"/>
      <c r="O1" s="260"/>
      <c r="P1" s="260"/>
      <c r="Q1" s="260"/>
      <c r="R1" s="260"/>
      <c r="S1" s="197"/>
      <c r="T1" s="259"/>
      <c r="U1" s="187"/>
      <c r="V1" s="266"/>
      <c r="W1" s="187"/>
      <c r="X1" s="197"/>
      <c r="Y1" s="197"/>
      <c r="Z1" s="187"/>
      <c r="AA1" s="265"/>
      <c r="AB1" s="187"/>
    </row>
    <row r="2" spans="1:29" hidden="1">
      <c r="B2" s="187"/>
      <c r="E2" s="197"/>
      <c r="F2" s="197"/>
      <c r="G2" s="187"/>
      <c r="H2" s="187"/>
      <c r="I2" s="187"/>
      <c r="J2" s="187"/>
      <c r="K2" s="187"/>
      <c r="L2" s="261"/>
      <c r="M2" s="187"/>
      <c r="N2" s="260"/>
      <c r="O2" s="260"/>
      <c r="P2" s="260"/>
      <c r="Q2" s="260"/>
      <c r="R2" s="260"/>
      <c r="S2" s="197"/>
      <c r="T2" s="259"/>
      <c r="U2" s="187"/>
      <c r="V2" s="260"/>
      <c r="W2" s="187"/>
      <c r="X2" s="197"/>
      <c r="Y2" s="197"/>
      <c r="Z2" s="187"/>
      <c r="AA2" s="259"/>
      <c r="AB2" s="187"/>
    </row>
    <row r="3" spans="1:29" hidden="1">
      <c r="B3" s="187"/>
      <c r="E3" s="197"/>
      <c r="F3" s="262"/>
      <c r="G3" s="187"/>
      <c r="H3" s="187"/>
      <c r="I3" s="187"/>
      <c r="J3" s="187"/>
      <c r="K3" s="187"/>
      <c r="L3" s="261"/>
      <c r="M3" s="187"/>
      <c r="N3" s="260"/>
      <c r="O3" s="260"/>
      <c r="P3" s="260"/>
      <c r="Q3" s="260"/>
      <c r="R3" s="260"/>
      <c r="S3" s="197"/>
      <c r="T3" s="259"/>
      <c r="U3" s="187"/>
      <c r="V3" s="260"/>
      <c r="W3" s="187"/>
      <c r="X3" s="197"/>
      <c r="Y3" s="197"/>
      <c r="Z3" s="187"/>
      <c r="AA3" s="259"/>
      <c r="AB3" s="187"/>
    </row>
    <row r="4" spans="1:29" ht="35.25" hidden="1" customHeight="1">
      <c r="B4" s="264" t="s">
        <v>451</v>
      </c>
      <c r="C4" s="263"/>
      <c r="E4" s="197"/>
      <c r="F4" s="262"/>
      <c r="G4" s="187"/>
      <c r="H4" s="187"/>
      <c r="I4" s="187"/>
      <c r="J4" s="187"/>
      <c r="K4" s="187"/>
      <c r="L4" s="261"/>
      <c r="M4" s="187"/>
      <c r="N4" s="260"/>
      <c r="O4" s="260"/>
      <c r="P4" s="260"/>
      <c r="Q4" s="260"/>
      <c r="R4" s="260"/>
      <c r="S4" s="197"/>
      <c r="T4" s="259"/>
      <c r="U4" s="187"/>
      <c r="V4" s="260"/>
      <c r="W4" s="187"/>
      <c r="X4" s="197"/>
      <c r="Y4" s="197"/>
      <c r="Z4" s="187"/>
      <c r="AA4" s="259"/>
      <c r="AB4" s="187"/>
    </row>
    <row r="5" spans="1:29" s="257" customFormat="1" ht="75">
      <c r="A5" s="258"/>
      <c r="B5" s="335" t="s">
        <v>309</v>
      </c>
      <c r="C5" s="335" t="s">
        <v>310</v>
      </c>
      <c r="D5" s="335" t="s">
        <v>452</v>
      </c>
      <c r="E5" s="335" t="s">
        <v>312</v>
      </c>
      <c r="F5" s="335" t="s">
        <v>72</v>
      </c>
      <c r="G5" s="335" t="s">
        <v>314</v>
      </c>
      <c r="H5" s="335" t="s">
        <v>2298</v>
      </c>
      <c r="I5" s="335" t="s">
        <v>455</v>
      </c>
      <c r="J5" s="335" t="s">
        <v>456</v>
      </c>
      <c r="K5" s="335" t="s">
        <v>457</v>
      </c>
      <c r="L5" s="335" t="s">
        <v>317</v>
      </c>
      <c r="M5" s="335" t="s">
        <v>2299</v>
      </c>
      <c r="N5" s="335" t="s">
        <v>319</v>
      </c>
      <c r="O5" s="338" t="s">
        <v>459</v>
      </c>
      <c r="P5" s="338" t="s">
        <v>321</v>
      </c>
      <c r="Q5" s="338" t="s">
        <v>322</v>
      </c>
      <c r="R5" s="338" t="s">
        <v>323</v>
      </c>
      <c r="S5" s="338" t="s">
        <v>324</v>
      </c>
      <c r="T5" s="335" t="s">
        <v>325</v>
      </c>
      <c r="U5" s="338" t="s">
        <v>326</v>
      </c>
      <c r="V5" s="335" t="s">
        <v>461</v>
      </c>
      <c r="W5" s="335" t="s">
        <v>462</v>
      </c>
      <c r="X5" s="335" t="s">
        <v>463</v>
      </c>
      <c r="Y5" s="335" t="s">
        <v>465</v>
      </c>
      <c r="Z5" s="335" t="s">
        <v>2300</v>
      </c>
      <c r="AA5" s="335" t="s">
        <v>466</v>
      </c>
      <c r="AB5" s="335" t="s">
        <v>467</v>
      </c>
      <c r="AC5" s="335" t="s">
        <v>2301</v>
      </c>
    </row>
    <row r="6" spans="1:29" ht="10.5" customHeight="1">
      <c r="B6" s="256"/>
      <c r="C6" s="255"/>
      <c r="D6" s="255"/>
      <c r="E6" s="254" t="s">
        <v>348</v>
      </c>
      <c r="F6" s="250" t="s">
        <v>348</v>
      </c>
      <c r="G6" s="250"/>
      <c r="H6" s="250"/>
      <c r="I6" s="250"/>
      <c r="J6" s="250"/>
      <c r="K6" s="250"/>
      <c r="L6" s="253"/>
      <c r="M6" s="253"/>
      <c r="N6" s="250"/>
      <c r="O6" s="252"/>
      <c r="P6" s="252"/>
      <c r="Q6" s="252"/>
      <c r="R6" s="252"/>
      <c r="S6" s="252"/>
      <c r="T6" s="251"/>
      <c r="U6" s="249"/>
      <c r="V6" s="251"/>
      <c r="W6" s="250"/>
      <c r="X6" s="251"/>
      <c r="Y6" s="251"/>
      <c r="Z6" s="251"/>
      <c r="AA6" s="250"/>
      <c r="AB6" s="249"/>
      <c r="AC6" s="249"/>
    </row>
    <row r="7" spans="1:29">
      <c r="B7" s="190">
        <v>1</v>
      </c>
      <c r="C7" s="190">
        <v>18</v>
      </c>
      <c r="D7" s="216">
        <v>44994</v>
      </c>
      <c r="E7" s="224" t="s">
        <v>127</v>
      </c>
      <c r="F7" s="224" t="s">
        <v>87</v>
      </c>
      <c r="G7" s="188" t="s">
        <v>374</v>
      </c>
      <c r="H7" s="208" t="s">
        <v>374</v>
      </c>
      <c r="I7" s="208" t="s">
        <v>375</v>
      </c>
      <c r="J7" s="188" t="s">
        <v>468</v>
      </c>
      <c r="K7" s="188" t="s">
        <v>469</v>
      </c>
      <c r="L7" s="195" t="s">
        <v>19</v>
      </c>
      <c r="M7" s="195"/>
      <c r="N7" s="188" t="s">
        <v>376</v>
      </c>
      <c r="O7" s="213">
        <v>12.99</v>
      </c>
      <c r="P7" s="212">
        <f>IFERROR(O7/R7,"-")</f>
        <v>6.4950000000000001</v>
      </c>
      <c r="Q7" s="212">
        <f t="shared" ref="Q7:Q38" si="0">IFERROR(P7/T7,"-")</f>
        <v>0.64949999999999997</v>
      </c>
      <c r="R7" s="211">
        <v>2</v>
      </c>
      <c r="S7" s="194" t="s">
        <v>355</v>
      </c>
      <c r="T7" s="190">
        <v>10</v>
      </c>
      <c r="U7" s="193"/>
      <c r="V7" s="211">
        <v>1</v>
      </c>
      <c r="W7" s="188" t="s">
        <v>356</v>
      </c>
      <c r="X7" s="211">
        <v>1</v>
      </c>
      <c r="Y7" s="211">
        <v>0</v>
      </c>
      <c r="Z7" s="211"/>
      <c r="AA7" s="188" t="s">
        <v>472</v>
      </c>
      <c r="AB7" s="189" t="s">
        <v>1344</v>
      </c>
      <c r="AC7" s="189"/>
    </row>
    <row r="8" spans="1:29">
      <c r="B8" s="190">
        <v>1</v>
      </c>
      <c r="C8" s="190"/>
      <c r="D8" s="216">
        <v>44981</v>
      </c>
      <c r="E8" s="216"/>
      <c r="F8" s="229" t="s">
        <v>9</v>
      </c>
      <c r="G8" s="208" t="s">
        <v>374</v>
      </c>
      <c r="H8" s="208" t="s">
        <v>374</v>
      </c>
      <c r="I8" s="208" t="s">
        <v>375</v>
      </c>
      <c r="J8" s="208" t="s">
        <v>1385</v>
      </c>
      <c r="K8" s="188" t="s">
        <v>1386</v>
      </c>
      <c r="L8" s="190" t="s">
        <v>19</v>
      </c>
      <c r="M8" s="207" t="s">
        <v>354</v>
      </c>
      <c r="N8" s="188" t="s">
        <v>376</v>
      </c>
      <c r="O8" s="228"/>
      <c r="P8" s="212">
        <v>9.99</v>
      </c>
      <c r="Q8" s="204">
        <f t="shared" si="0"/>
        <v>2.8542857142857145</v>
      </c>
      <c r="R8" s="212"/>
      <c r="S8" s="212"/>
      <c r="T8" s="190">
        <v>3.5</v>
      </c>
      <c r="U8" s="212"/>
      <c r="V8" s="212"/>
      <c r="W8" s="187" t="s">
        <v>571</v>
      </c>
      <c r="X8" s="190">
        <v>1</v>
      </c>
      <c r="Y8" s="190">
        <v>0</v>
      </c>
      <c r="Z8" s="190"/>
      <c r="AA8" s="190"/>
      <c r="AB8" s="189" t="s">
        <v>1344</v>
      </c>
      <c r="AC8" s="189"/>
    </row>
    <row r="9" spans="1:29">
      <c r="B9" s="190">
        <v>1</v>
      </c>
      <c r="C9" s="190">
        <v>47</v>
      </c>
      <c r="D9" s="216">
        <v>45012</v>
      </c>
      <c r="E9" s="215" t="s">
        <v>85</v>
      </c>
      <c r="F9" s="215" t="s">
        <v>1301</v>
      </c>
      <c r="G9" s="188" t="s">
        <v>374</v>
      </c>
      <c r="H9" s="208" t="s">
        <v>374</v>
      </c>
      <c r="I9" s="208" t="s">
        <v>375</v>
      </c>
      <c r="J9" s="188" t="s">
        <v>1302</v>
      </c>
      <c r="K9" s="188" t="s">
        <v>1303</v>
      </c>
      <c r="L9" s="190" t="s">
        <v>19</v>
      </c>
      <c r="M9" s="195"/>
      <c r="N9" s="188" t="s">
        <v>376</v>
      </c>
      <c r="O9" s="213">
        <v>12.64</v>
      </c>
      <c r="P9" s="212">
        <f>IFERROR(O9/R9,"-")</f>
        <v>6.32</v>
      </c>
      <c r="Q9" s="212">
        <f t="shared" si="0"/>
        <v>0.63200000000000001</v>
      </c>
      <c r="R9" s="211">
        <v>2</v>
      </c>
      <c r="S9" s="194" t="s">
        <v>471</v>
      </c>
      <c r="T9" s="190">
        <v>10</v>
      </c>
      <c r="U9" s="208" t="s">
        <v>1183</v>
      </c>
      <c r="V9" s="211"/>
      <c r="Y9" s="190">
        <v>1</v>
      </c>
      <c r="Z9" s="190"/>
      <c r="AA9" s="188" t="s">
        <v>1304</v>
      </c>
      <c r="AB9" s="189" t="s">
        <v>350</v>
      </c>
      <c r="AC9" s="189"/>
    </row>
    <row r="10" spans="1:29">
      <c r="B10" s="200">
        <v>1</v>
      </c>
      <c r="C10" s="200">
        <v>41</v>
      </c>
      <c r="D10" s="210">
        <v>44994</v>
      </c>
      <c r="E10" s="209" t="s">
        <v>179</v>
      </c>
      <c r="F10" s="209" t="s">
        <v>92</v>
      </c>
      <c r="G10" s="207"/>
      <c r="H10" s="208" t="s">
        <v>734</v>
      </c>
      <c r="I10" s="188" t="s">
        <v>734</v>
      </c>
      <c r="J10" s="207" t="s">
        <v>349</v>
      </c>
      <c r="K10" s="207"/>
      <c r="L10" s="200"/>
      <c r="M10" s="200"/>
      <c r="N10" s="206"/>
      <c r="O10" s="205"/>
      <c r="P10" s="204" t="str">
        <f>IFERROR(O10/R10,"-")</f>
        <v>-</v>
      </c>
      <c r="Q10" s="204" t="str">
        <f t="shared" si="0"/>
        <v>-</v>
      </c>
      <c r="R10" s="202"/>
      <c r="S10" s="203"/>
      <c r="T10" s="202"/>
      <c r="U10" s="202"/>
      <c r="V10" s="201"/>
      <c r="W10" s="300"/>
      <c r="X10" s="201"/>
      <c r="Y10" s="201"/>
      <c r="Z10" s="301" t="s">
        <v>350</v>
      </c>
      <c r="AA10" s="301"/>
      <c r="AB10" s="199"/>
      <c r="AC10" s="189"/>
    </row>
    <row r="11" spans="1:29">
      <c r="B11" s="190">
        <v>2</v>
      </c>
      <c r="C11" s="190">
        <v>18</v>
      </c>
      <c r="D11" s="216">
        <v>44994</v>
      </c>
      <c r="E11" s="224" t="s">
        <v>127</v>
      </c>
      <c r="F11" s="224" t="s">
        <v>87</v>
      </c>
      <c r="G11" s="228" t="s">
        <v>444</v>
      </c>
      <c r="H11" s="208" t="s">
        <v>442</v>
      </c>
      <c r="I11" s="188" t="s">
        <v>473</v>
      </c>
      <c r="J11" s="188" t="s">
        <v>474</v>
      </c>
      <c r="K11" s="188" t="s">
        <v>475</v>
      </c>
      <c r="L11" s="195" t="s">
        <v>19</v>
      </c>
      <c r="M11" s="195"/>
      <c r="N11" s="188" t="s">
        <v>444</v>
      </c>
      <c r="O11" s="213">
        <v>9.99</v>
      </c>
      <c r="P11" s="212">
        <f>IFERROR(O11/R11,"-")</f>
        <v>9.99</v>
      </c>
      <c r="Q11" s="212">
        <f t="shared" si="0"/>
        <v>1.24875</v>
      </c>
      <c r="R11" s="211">
        <v>1</v>
      </c>
      <c r="S11" s="194" t="s">
        <v>369</v>
      </c>
      <c r="T11" s="190">
        <v>8</v>
      </c>
      <c r="U11" s="193"/>
      <c r="V11" s="211">
        <v>1</v>
      </c>
      <c r="W11" s="187" t="s">
        <v>478</v>
      </c>
      <c r="X11" s="211">
        <v>1</v>
      </c>
      <c r="Y11" s="211">
        <v>1</v>
      </c>
      <c r="Z11" s="211"/>
      <c r="AA11" s="188" t="s">
        <v>472</v>
      </c>
      <c r="AB11" s="189" t="s">
        <v>1344</v>
      </c>
      <c r="AC11" s="189"/>
    </row>
    <row r="12" spans="1:29">
      <c r="B12" s="200">
        <v>2</v>
      </c>
      <c r="C12" s="200">
        <v>24</v>
      </c>
      <c r="D12" s="210">
        <v>44994</v>
      </c>
      <c r="E12" s="209" t="s">
        <v>137</v>
      </c>
      <c r="F12" s="209" t="s">
        <v>92</v>
      </c>
      <c r="G12" s="207" t="s">
        <v>137</v>
      </c>
      <c r="H12" s="208" t="s">
        <v>743</v>
      </c>
      <c r="I12" s="208" t="s">
        <v>744</v>
      </c>
      <c r="J12" s="207" t="s">
        <v>352</v>
      </c>
      <c r="K12" s="207"/>
      <c r="L12" s="200" t="s">
        <v>19</v>
      </c>
      <c r="M12" s="200"/>
      <c r="N12" s="206" t="s">
        <v>137</v>
      </c>
      <c r="O12" s="205">
        <v>8.99</v>
      </c>
      <c r="P12" s="204">
        <f>IFERROR(O12/R12,"-")</f>
        <v>4.4950000000000001</v>
      </c>
      <c r="Q12" s="204">
        <f t="shared" si="0"/>
        <v>0.56187500000000001</v>
      </c>
      <c r="R12" s="202">
        <v>2</v>
      </c>
      <c r="S12" s="203" t="s">
        <v>355</v>
      </c>
      <c r="T12" s="202">
        <v>8</v>
      </c>
      <c r="U12" s="202"/>
      <c r="V12" s="201">
        <v>1</v>
      </c>
      <c r="W12" s="201"/>
      <c r="X12" s="201"/>
      <c r="Y12" s="201"/>
      <c r="Z12" s="200">
        <v>0</v>
      </c>
      <c r="AA12" s="200"/>
      <c r="AB12" s="199" t="s">
        <v>2302</v>
      </c>
      <c r="AC12" s="189"/>
    </row>
    <row r="13" spans="1:29">
      <c r="B13" s="190">
        <v>2</v>
      </c>
      <c r="C13" s="190"/>
      <c r="D13" s="216">
        <v>44981</v>
      </c>
      <c r="E13" s="216"/>
      <c r="F13" s="229" t="s">
        <v>9</v>
      </c>
      <c r="G13" s="208" t="s">
        <v>374</v>
      </c>
      <c r="H13" s="208" t="s">
        <v>374</v>
      </c>
      <c r="I13" s="208" t="s">
        <v>375</v>
      </c>
      <c r="J13" s="208" t="s">
        <v>1390</v>
      </c>
      <c r="K13" s="188" t="s">
        <v>1391</v>
      </c>
      <c r="L13" s="190" t="s">
        <v>19</v>
      </c>
      <c r="M13" s="207" t="s">
        <v>354</v>
      </c>
      <c r="N13" s="188" t="s">
        <v>376</v>
      </c>
      <c r="O13" s="228"/>
      <c r="P13" s="212">
        <v>14.99</v>
      </c>
      <c r="Q13" s="204">
        <f t="shared" si="0"/>
        <v>2.1414285714285715</v>
      </c>
      <c r="R13" s="212"/>
      <c r="S13" s="212"/>
      <c r="T13" s="190">
        <v>7</v>
      </c>
      <c r="U13" s="212"/>
      <c r="V13" s="212"/>
      <c r="W13" s="188" t="s">
        <v>571</v>
      </c>
      <c r="X13" s="190">
        <v>1</v>
      </c>
      <c r="Y13" s="190">
        <v>0</v>
      </c>
      <c r="Z13" s="190"/>
      <c r="AA13" s="190"/>
      <c r="AB13" s="189" t="s">
        <v>1344</v>
      </c>
      <c r="AC13" s="189"/>
    </row>
    <row r="14" spans="1:29">
      <c r="B14" s="190">
        <v>2</v>
      </c>
      <c r="C14" s="190">
        <v>47</v>
      </c>
      <c r="D14" s="216">
        <v>45012</v>
      </c>
      <c r="E14" s="215" t="s">
        <v>85</v>
      </c>
      <c r="F14" s="215" t="s">
        <v>1301</v>
      </c>
      <c r="G14" s="188" t="s">
        <v>85</v>
      </c>
      <c r="H14" s="208" t="s">
        <v>2303</v>
      </c>
      <c r="I14" s="208" t="s">
        <v>2303</v>
      </c>
      <c r="J14" s="188" t="s">
        <v>1251</v>
      </c>
      <c r="K14" s="188" t="s">
        <v>1305</v>
      </c>
      <c r="L14" s="195" t="s">
        <v>350</v>
      </c>
      <c r="M14" s="195"/>
      <c r="N14" s="208" t="s">
        <v>1254</v>
      </c>
      <c r="O14" s="213">
        <v>7.88</v>
      </c>
      <c r="P14" s="212">
        <f>IFERROR(O14/R14,"-")</f>
        <v>7.88</v>
      </c>
      <c r="Q14" s="212">
        <f t="shared" si="0"/>
        <v>0.78800000000000003</v>
      </c>
      <c r="R14" s="211">
        <v>1</v>
      </c>
      <c r="S14" s="194" t="s">
        <v>477</v>
      </c>
      <c r="T14" s="190">
        <v>10</v>
      </c>
      <c r="U14" s="193"/>
      <c r="V14" s="211"/>
      <c r="Y14" s="190">
        <v>1</v>
      </c>
      <c r="Z14" s="190"/>
      <c r="AA14" s="188" t="s">
        <v>472</v>
      </c>
      <c r="AB14" s="189"/>
      <c r="AC14" s="189"/>
    </row>
    <row r="15" spans="1:29">
      <c r="B15" s="190">
        <v>3</v>
      </c>
      <c r="C15" s="190">
        <v>18</v>
      </c>
      <c r="D15" s="216">
        <v>44994</v>
      </c>
      <c r="E15" s="224" t="s">
        <v>127</v>
      </c>
      <c r="F15" s="224" t="s">
        <v>87</v>
      </c>
      <c r="G15" s="228" t="s">
        <v>444</v>
      </c>
      <c r="H15" s="208" t="s">
        <v>442</v>
      </c>
      <c r="I15" s="188" t="s">
        <v>473</v>
      </c>
      <c r="J15" s="188" t="s">
        <v>480</v>
      </c>
      <c r="K15" s="188" t="s">
        <v>481</v>
      </c>
      <c r="L15" s="195" t="s">
        <v>19</v>
      </c>
      <c r="M15" s="195"/>
      <c r="N15" s="188" t="s">
        <v>444</v>
      </c>
      <c r="O15" s="213">
        <v>13.99</v>
      </c>
      <c r="P15" s="212">
        <f>IFERROR(O15/R15,"-")</f>
        <v>6.9950000000000001</v>
      </c>
      <c r="Q15" s="212">
        <f t="shared" si="0"/>
        <v>0.69950000000000001</v>
      </c>
      <c r="R15" s="211">
        <v>2</v>
      </c>
      <c r="S15" s="194" t="s">
        <v>355</v>
      </c>
      <c r="T15" s="190">
        <v>10</v>
      </c>
      <c r="U15" s="193"/>
      <c r="V15" s="211">
        <v>1</v>
      </c>
      <c r="W15" s="188" t="s">
        <v>478</v>
      </c>
      <c r="X15" s="211">
        <v>1</v>
      </c>
      <c r="Y15" s="211">
        <v>1</v>
      </c>
      <c r="Z15" s="211"/>
      <c r="AA15" s="188" t="s">
        <v>472</v>
      </c>
      <c r="AB15" s="189" t="s">
        <v>1344</v>
      </c>
      <c r="AC15" s="189"/>
    </row>
    <row r="16" spans="1:29">
      <c r="B16" s="200">
        <v>3</v>
      </c>
      <c r="C16" s="200">
        <v>24</v>
      </c>
      <c r="D16" s="210">
        <v>45019</v>
      </c>
      <c r="E16" s="209" t="s">
        <v>137</v>
      </c>
      <c r="F16" s="209" t="s">
        <v>92</v>
      </c>
      <c r="G16" s="207" t="s">
        <v>137</v>
      </c>
      <c r="H16" s="208" t="s">
        <v>743</v>
      </c>
      <c r="I16" s="208" t="s">
        <v>744</v>
      </c>
      <c r="J16" s="207" t="s">
        <v>352</v>
      </c>
      <c r="K16" s="207"/>
      <c r="L16" s="200" t="s">
        <v>19</v>
      </c>
      <c r="M16" s="200"/>
      <c r="N16" s="206" t="s">
        <v>137</v>
      </c>
      <c r="O16" s="205">
        <v>14.99</v>
      </c>
      <c r="P16" s="204">
        <f>IFERROR(O16/R16,"-")</f>
        <v>7.4950000000000001</v>
      </c>
      <c r="Q16" s="204">
        <f t="shared" si="0"/>
        <v>0.93687500000000001</v>
      </c>
      <c r="R16" s="202">
        <v>2</v>
      </c>
      <c r="S16" s="194" t="str">
        <f>IF(R16=1,"Single canister",CONCATENATE(R16,"-Pack"))</f>
        <v>2-Pack</v>
      </c>
      <c r="T16" s="202">
        <v>8</v>
      </c>
      <c r="U16" s="202"/>
      <c r="V16" s="201">
        <v>1</v>
      </c>
      <c r="W16" s="201"/>
      <c r="X16" s="201"/>
      <c r="Y16" s="201"/>
      <c r="Z16" s="200">
        <v>0</v>
      </c>
      <c r="AA16" s="200"/>
      <c r="AB16" s="199" t="s">
        <v>2304</v>
      </c>
      <c r="AC16" s="189"/>
    </row>
    <row r="17" spans="2:29">
      <c r="B17" s="190">
        <v>3</v>
      </c>
      <c r="C17" s="190"/>
      <c r="D17" s="216">
        <v>44981</v>
      </c>
      <c r="E17" s="216"/>
      <c r="F17" s="229" t="s">
        <v>9</v>
      </c>
      <c r="G17" s="208" t="s">
        <v>374</v>
      </c>
      <c r="H17" s="208" t="s">
        <v>374</v>
      </c>
      <c r="I17" s="208" t="s">
        <v>375</v>
      </c>
      <c r="J17" s="208" t="s">
        <v>1392</v>
      </c>
      <c r="K17" s="188" t="s">
        <v>1393</v>
      </c>
      <c r="L17" s="190" t="s">
        <v>19</v>
      </c>
      <c r="M17" s="207" t="s">
        <v>354</v>
      </c>
      <c r="N17" s="188" t="s">
        <v>376</v>
      </c>
      <c r="O17" s="228"/>
      <c r="P17" s="212">
        <v>18.989999999999998</v>
      </c>
      <c r="Q17" s="204">
        <f t="shared" si="0"/>
        <v>1.8989999999999998</v>
      </c>
      <c r="R17" s="212"/>
      <c r="S17" s="212"/>
      <c r="T17" s="190">
        <v>10</v>
      </c>
      <c r="U17" s="212"/>
      <c r="V17" s="212"/>
      <c r="W17" s="188" t="s">
        <v>571</v>
      </c>
      <c r="X17" s="190">
        <v>1</v>
      </c>
      <c r="Y17" s="190">
        <v>0</v>
      </c>
      <c r="Z17" s="190"/>
      <c r="AA17" s="190"/>
      <c r="AB17" s="189" t="s">
        <v>1344</v>
      </c>
      <c r="AC17" s="189"/>
    </row>
    <row r="18" spans="2:29">
      <c r="B18" s="190">
        <v>3</v>
      </c>
      <c r="C18" s="190">
        <v>47</v>
      </c>
      <c r="D18" s="216">
        <v>45012</v>
      </c>
      <c r="E18" s="215" t="s">
        <v>85</v>
      </c>
      <c r="F18" s="215" t="s">
        <v>1301</v>
      </c>
      <c r="G18" s="188" t="s">
        <v>85</v>
      </c>
      <c r="H18" s="208" t="s">
        <v>2303</v>
      </c>
      <c r="I18" s="208" t="s">
        <v>2303</v>
      </c>
      <c r="J18" s="188" t="s">
        <v>1258</v>
      </c>
      <c r="K18" s="188" t="s">
        <v>1307</v>
      </c>
      <c r="L18" s="195" t="s">
        <v>350</v>
      </c>
      <c r="M18" s="231"/>
      <c r="N18" s="208" t="s">
        <v>1254</v>
      </c>
      <c r="O18" s="213">
        <v>14.88</v>
      </c>
      <c r="P18" s="212">
        <f>IFERROR(O18/R18,"-")</f>
        <v>7.44</v>
      </c>
      <c r="Q18" s="212">
        <f t="shared" si="0"/>
        <v>0.74399999999999999</v>
      </c>
      <c r="R18" s="211">
        <v>2</v>
      </c>
      <c r="S18" s="194" t="s">
        <v>471</v>
      </c>
      <c r="T18" s="190">
        <v>10</v>
      </c>
      <c r="U18" s="193"/>
      <c r="V18" s="211"/>
      <c r="Y18" s="190">
        <v>1</v>
      </c>
      <c r="Z18" s="190"/>
      <c r="AA18" s="188" t="s">
        <v>472</v>
      </c>
      <c r="AB18" s="189"/>
      <c r="AC18" s="189"/>
    </row>
    <row r="19" spans="2:29">
      <c r="B19" s="190">
        <v>4</v>
      </c>
      <c r="C19" s="190">
        <v>18</v>
      </c>
      <c r="D19" s="216">
        <v>44994</v>
      </c>
      <c r="E19" s="224" t="s">
        <v>127</v>
      </c>
      <c r="F19" s="224" t="s">
        <v>87</v>
      </c>
      <c r="G19" s="228" t="s">
        <v>444</v>
      </c>
      <c r="H19" s="208" t="s">
        <v>442</v>
      </c>
      <c r="I19" s="188" t="s">
        <v>473</v>
      </c>
      <c r="J19" s="188" t="s">
        <v>483</v>
      </c>
      <c r="K19" s="188" t="s">
        <v>484</v>
      </c>
      <c r="L19" s="195" t="s">
        <v>19</v>
      </c>
      <c r="M19" s="195"/>
      <c r="N19" s="188" t="s">
        <v>444</v>
      </c>
      <c r="O19" s="213">
        <v>19.989999999999998</v>
      </c>
      <c r="P19" s="212">
        <f>IFERROR(O19/R19,"-")</f>
        <v>19.989999999999998</v>
      </c>
      <c r="Q19" s="212">
        <f t="shared" si="0"/>
        <v>2.4987499999999998</v>
      </c>
      <c r="R19" s="211">
        <v>1</v>
      </c>
      <c r="S19" s="194" t="s">
        <v>369</v>
      </c>
      <c r="T19" s="190">
        <v>8</v>
      </c>
      <c r="U19" s="193"/>
      <c r="V19" s="211">
        <v>0</v>
      </c>
      <c r="W19" s="188" t="s">
        <v>486</v>
      </c>
      <c r="X19" s="211">
        <v>0</v>
      </c>
      <c r="Y19" s="211">
        <v>1</v>
      </c>
      <c r="Z19" s="211"/>
      <c r="AA19" s="188" t="s">
        <v>472</v>
      </c>
      <c r="AB19" s="189" t="s">
        <v>1344</v>
      </c>
      <c r="AC19" s="189"/>
    </row>
    <row r="20" spans="2:29">
      <c r="B20" s="200">
        <v>4</v>
      </c>
      <c r="C20" s="200">
        <v>17</v>
      </c>
      <c r="D20" s="210">
        <v>44994</v>
      </c>
      <c r="E20" s="209" t="s">
        <v>122</v>
      </c>
      <c r="F20" s="209" t="s">
        <v>92</v>
      </c>
      <c r="G20" s="207" t="s">
        <v>122</v>
      </c>
      <c r="H20" s="208" t="s">
        <v>2253</v>
      </c>
      <c r="I20" s="188" t="s">
        <v>753</v>
      </c>
      <c r="J20" s="207" t="s">
        <v>367</v>
      </c>
      <c r="K20" s="207"/>
      <c r="L20" s="200"/>
      <c r="M20" s="200"/>
      <c r="N20" s="206" t="s">
        <v>122</v>
      </c>
      <c r="O20" s="205">
        <v>5.99</v>
      </c>
      <c r="P20" s="204">
        <f>IFERROR(O20/R20,"-")</f>
        <v>5.99</v>
      </c>
      <c r="Q20" s="204">
        <f t="shared" si="0"/>
        <v>0.59899999999999998</v>
      </c>
      <c r="R20" s="202">
        <v>1</v>
      </c>
      <c r="S20" s="203" t="s">
        <v>369</v>
      </c>
      <c r="T20" s="202">
        <v>10</v>
      </c>
      <c r="U20" s="202"/>
      <c r="V20" s="201"/>
      <c r="W20" s="201"/>
      <c r="X20" s="201"/>
      <c r="Y20" s="201"/>
      <c r="Z20" s="200" t="s">
        <v>350</v>
      </c>
      <c r="AA20" s="200"/>
      <c r="AB20" s="199"/>
      <c r="AC20" s="189"/>
    </row>
    <row r="21" spans="2:29">
      <c r="B21" s="190">
        <v>4</v>
      </c>
      <c r="C21" s="190"/>
      <c r="D21" s="216">
        <v>44981</v>
      </c>
      <c r="E21" s="216"/>
      <c r="F21" s="229" t="s">
        <v>9</v>
      </c>
      <c r="G21" s="208" t="s">
        <v>374</v>
      </c>
      <c r="H21" s="208" t="s">
        <v>374</v>
      </c>
      <c r="I21" s="208" t="s">
        <v>375</v>
      </c>
      <c r="J21" s="208" t="s">
        <v>1394</v>
      </c>
      <c r="K21" s="188" t="s">
        <v>1395</v>
      </c>
      <c r="L21" s="190" t="s">
        <v>19</v>
      </c>
      <c r="M21" s="207" t="s">
        <v>354</v>
      </c>
      <c r="N21" s="188" t="s">
        <v>376</v>
      </c>
      <c r="O21" s="228"/>
      <c r="P21" s="212">
        <v>31.99</v>
      </c>
      <c r="Q21" s="204">
        <f t="shared" si="0"/>
        <v>1.8817647058823528</v>
      </c>
      <c r="R21" s="212"/>
      <c r="S21" s="212"/>
      <c r="T21" s="190">
        <v>17</v>
      </c>
      <c r="U21" s="212"/>
      <c r="V21" s="212"/>
      <c r="W21" s="188" t="s">
        <v>571</v>
      </c>
      <c r="X21" s="190">
        <v>1</v>
      </c>
      <c r="Y21" s="190">
        <v>0</v>
      </c>
      <c r="Z21" s="190"/>
      <c r="AA21" s="190"/>
      <c r="AB21" s="189" t="s">
        <v>1344</v>
      </c>
      <c r="AC21" s="189"/>
    </row>
    <row r="22" spans="2:29">
      <c r="B22" s="190">
        <v>4</v>
      </c>
      <c r="C22" s="190">
        <v>47</v>
      </c>
      <c r="D22" s="216">
        <v>45012</v>
      </c>
      <c r="E22" s="215" t="s">
        <v>85</v>
      </c>
      <c r="F22" s="215" t="s">
        <v>1301</v>
      </c>
      <c r="G22" s="188" t="s">
        <v>85</v>
      </c>
      <c r="H22" s="208" t="s">
        <v>2303</v>
      </c>
      <c r="I22" s="208" t="s">
        <v>2303</v>
      </c>
      <c r="J22" s="188" t="s">
        <v>1256</v>
      </c>
      <c r="K22" s="188" t="s">
        <v>1308</v>
      </c>
      <c r="L22" s="195" t="s">
        <v>350</v>
      </c>
      <c r="M22" s="231"/>
      <c r="N22" s="208" t="s">
        <v>1254</v>
      </c>
      <c r="O22" s="213">
        <v>21.88</v>
      </c>
      <c r="P22" s="212">
        <f>IFERROR(O22/R22,"-")</f>
        <v>5.47</v>
      </c>
      <c r="Q22" s="212">
        <f t="shared" si="0"/>
        <v>0.54699999999999993</v>
      </c>
      <c r="R22" s="211">
        <v>4</v>
      </c>
      <c r="S22" s="194" t="s">
        <v>535</v>
      </c>
      <c r="T22" s="190">
        <v>10</v>
      </c>
      <c r="U22" s="193"/>
      <c r="V22" s="211"/>
      <c r="Y22" s="190">
        <v>1</v>
      </c>
      <c r="Z22" s="190"/>
      <c r="AA22" s="188" t="s">
        <v>472</v>
      </c>
      <c r="AB22" s="189"/>
      <c r="AC22" s="189"/>
    </row>
    <row r="23" spans="2:29">
      <c r="B23" s="200">
        <v>5</v>
      </c>
      <c r="C23" s="200">
        <v>17</v>
      </c>
      <c r="D23" s="210">
        <v>44994</v>
      </c>
      <c r="E23" s="209" t="s">
        <v>122</v>
      </c>
      <c r="F23" s="209" t="s">
        <v>92</v>
      </c>
      <c r="G23" s="207" t="s">
        <v>122</v>
      </c>
      <c r="H23" s="208" t="s">
        <v>2253</v>
      </c>
      <c r="I23" s="188" t="s">
        <v>753</v>
      </c>
      <c r="J23" s="207" t="s">
        <v>372</v>
      </c>
      <c r="K23" s="207"/>
      <c r="L23" s="200"/>
      <c r="M23" s="200"/>
      <c r="N23" s="206" t="s">
        <v>122</v>
      </c>
      <c r="O23" s="205">
        <v>14.99</v>
      </c>
      <c r="P23" s="204">
        <f>IFERROR(O23/R23,"-")</f>
        <v>4.996666666666667</v>
      </c>
      <c r="Q23" s="204">
        <f t="shared" si="0"/>
        <v>0.4996666666666667</v>
      </c>
      <c r="R23" s="202">
        <v>3</v>
      </c>
      <c r="S23" s="203" t="s">
        <v>373</v>
      </c>
      <c r="T23" s="202">
        <v>10</v>
      </c>
      <c r="U23" s="202"/>
      <c r="V23" s="201"/>
      <c r="W23" s="201"/>
      <c r="X23" s="201"/>
      <c r="Y23" s="201"/>
      <c r="Z23" s="200" t="s">
        <v>350</v>
      </c>
      <c r="AA23" s="200"/>
      <c r="AB23" s="199"/>
      <c r="AC23" s="189"/>
    </row>
    <row r="24" spans="2:29">
      <c r="B24" s="190">
        <v>5</v>
      </c>
      <c r="C24" s="190" t="s">
        <v>489</v>
      </c>
      <c r="D24" s="216">
        <v>45023</v>
      </c>
      <c r="E24" s="215" t="s">
        <v>490</v>
      </c>
      <c r="F24" s="215" t="s">
        <v>82</v>
      </c>
      <c r="G24" s="188" t="s">
        <v>374</v>
      </c>
      <c r="H24" s="208" t="s">
        <v>374</v>
      </c>
      <c r="I24" s="208" t="s">
        <v>375</v>
      </c>
      <c r="J24" s="188" t="s">
        <v>492</v>
      </c>
      <c r="K24" s="188" t="s">
        <v>493</v>
      </c>
      <c r="L24" s="195" t="s">
        <v>19</v>
      </c>
      <c r="M24" s="195"/>
      <c r="N24" s="188" t="s">
        <v>376</v>
      </c>
      <c r="O24" s="213">
        <v>15.99</v>
      </c>
      <c r="P24" s="212">
        <f>IFERROR(O24/R24,"-")</f>
        <v>15.99</v>
      </c>
      <c r="Q24" s="212">
        <f t="shared" si="0"/>
        <v>1.599</v>
      </c>
      <c r="R24" s="211">
        <v>1</v>
      </c>
      <c r="S24" s="194" t="str">
        <f>IF(R24=1,"Single canister",CONCATENATE(R24,"-Pack"))</f>
        <v>Single canister</v>
      </c>
      <c r="T24" s="190">
        <v>10</v>
      </c>
      <c r="U24" s="193" t="s">
        <v>495</v>
      </c>
      <c r="V24" s="211">
        <v>1</v>
      </c>
      <c r="W24" s="188" t="s">
        <v>356</v>
      </c>
      <c r="X24" s="190">
        <v>1</v>
      </c>
      <c r="Y24" s="190">
        <v>1</v>
      </c>
      <c r="Z24" s="190"/>
      <c r="AA24" s="188" t="s">
        <v>472</v>
      </c>
      <c r="AB24" s="189"/>
      <c r="AC24" s="189"/>
    </row>
    <row r="25" spans="2:29">
      <c r="B25" s="190">
        <v>5</v>
      </c>
      <c r="C25" s="190"/>
      <c r="D25" s="216">
        <v>44981</v>
      </c>
      <c r="E25" s="216"/>
      <c r="F25" s="229" t="s">
        <v>9</v>
      </c>
      <c r="G25" s="208" t="s">
        <v>374</v>
      </c>
      <c r="H25" s="208" t="s">
        <v>374</v>
      </c>
      <c r="I25" s="208" t="s">
        <v>375</v>
      </c>
      <c r="J25" s="208" t="s">
        <v>1396</v>
      </c>
      <c r="K25" s="188" t="s">
        <v>1397</v>
      </c>
      <c r="L25" s="190" t="s">
        <v>19</v>
      </c>
      <c r="M25" s="207" t="s">
        <v>354</v>
      </c>
      <c r="N25" s="188" t="s">
        <v>376</v>
      </c>
      <c r="O25" s="228"/>
      <c r="P25" s="212">
        <v>38.49</v>
      </c>
      <c r="Q25" s="204">
        <f t="shared" si="0"/>
        <v>3.8490000000000002</v>
      </c>
      <c r="R25" s="212"/>
      <c r="S25" s="212"/>
      <c r="T25" s="190">
        <v>10</v>
      </c>
      <c r="U25" s="212"/>
      <c r="V25" s="212"/>
      <c r="W25" s="188" t="s">
        <v>571</v>
      </c>
      <c r="X25" s="190">
        <v>1</v>
      </c>
      <c r="Y25" s="190">
        <v>0</v>
      </c>
      <c r="Z25" s="190"/>
      <c r="AA25" s="190"/>
      <c r="AB25" s="189" t="s">
        <v>2305</v>
      </c>
      <c r="AC25" s="189"/>
    </row>
    <row r="26" spans="2:29">
      <c r="B26" s="190">
        <v>5</v>
      </c>
      <c r="C26" s="190">
        <v>48</v>
      </c>
      <c r="D26" s="216">
        <v>45013</v>
      </c>
      <c r="E26" s="215" t="s">
        <v>116</v>
      </c>
      <c r="F26" s="215" t="s">
        <v>1301</v>
      </c>
      <c r="G26" s="188" t="s">
        <v>414</v>
      </c>
      <c r="H26" s="208" t="s">
        <v>694</v>
      </c>
      <c r="I26" s="188" t="s">
        <v>694</v>
      </c>
      <c r="J26" s="188" t="s">
        <v>1151</v>
      </c>
      <c r="K26" s="188" t="s">
        <v>1309</v>
      </c>
      <c r="L26" s="225" t="s">
        <v>19</v>
      </c>
      <c r="M26" s="195"/>
      <c r="N26" s="208" t="s">
        <v>416</v>
      </c>
      <c r="O26" s="213">
        <v>12.99</v>
      </c>
      <c r="P26" s="212">
        <f>IFERROR(O26/R26,"-")</f>
        <v>6.4950000000000001</v>
      </c>
      <c r="Q26" s="212">
        <f t="shared" si="0"/>
        <v>0.64949999999999997</v>
      </c>
      <c r="R26" s="211">
        <v>2</v>
      </c>
      <c r="S26" s="194" t="s">
        <v>471</v>
      </c>
      <c r="T26" s="190">
        <v>10</v>
      </c>
      <c r="U26" s="193"/>
      <c r="V26" s="211"/>
      <c r="Y26" s="190">
        <v>0</v>
      </c>
      <c r="Z26" s="190"/>
      <c r="AA26" s="188" t="s">
        <v>472</v>
      </c>
      <c r="AB26" s="189"/>
      <c r="AC26" s="189"/>
    </row>
    <row r="27" spans="2:29">
      <c r="B27" s="190">
        <v>6</v>
      </c>
      <c r="C27" s="190">
        <v>1</v>
      </c>
      <c r="D27" s="216">
        <v>44988</v>
      </c>
      <c r="E27" s="224" t="s">
        <v>78</v>
      </c>
      <c r="F27" s="224" t="s">
        <v>82</v>
      </c>
      <c r="G27" s="208" t="s">
        <v>498</v>
      </c>
      <c r="H27" s="208" t="s">
        <v>499</v>
      </c>
      <c r="I27" s="208" t="s">
        <v>499</v>
      </c>
      <c r="J27" s="208" t="s">
        <v>500</v>
      </c>
      <c r="K27" s="208" t="s">
        <v>501</v>
      </c>
      <c r="L27" s="225" t="s">
        <v>350</v>
      </c>
      <c r="M27" s="225"/>
      <c r="N27" s="208" t="s">
        <v>376</v>
      </c>
      <c r="O27" s="213">
        <v>32.700000000000003</v>
      </c>
      <c r="P27" s="212">
        <f>IFERROR(O27/R27,"-")</f>
        <v>10.9</v>
      </c>
      <c r="Q27" s="212">
        <f t="shared" si="0"/>
        <v>3.1142857142857143</v>
      </c>
      <c r="R27" s="211">
        <v>3</v>
      </c>
      <c r="S27" s="211" t="s">
        <v>373</v>
      </c>
      <c r="T27" s="211">
        <v>3.5</v>
      </c>
      <c r="U27" s="208"/>
      <c r="V27" s="211">
        <v>0</v>
      </c>
      <c r="W27" s="208"/>
      <c r="X27" s="211">
        <v>0</v>
      </c>
      <c r="Y27" s="211">
        <v>1</v>
      </c>
      <c r="Z27" s="211"/>
      <c r="AA27" s="208" t="s">
        <v>472</v>
      </c>
      <c r="AB27" s="189" t="s">
        <v>1425</v>
      </c>
      <c r="AC27" s="189"/>
    </row>
    <row r="28" spans="2:29">
      <c r="B28" s="200">
        <v>6</v>
      </c>
      <c r="C28" s="200">
        <v>34</v>
      </c>
      <c r="D28" s="210">
        <v>44994</v>
      </c>
      <c r="E28" s="209" t="s">
        <v>163</v>
      </c>
      <c r="F28" s="209" t="s">
        <v>92</v>
      </c>
      <c r="G28" s="208" t="s">
        <v>374</v>
      </c>
      <c r="H28" s="208" t="s">
        <v>374</v>
      </c>
      <c r="I28" s="208" t="s">
        <v>375</v>
      </c>
      <c r="J28" s="207" t="s">
        <v>2255</v>
      </c>
      <c r="K28" s="207"/>
      <c r="L28" s="195" t="s">
        <v>19</v>
      </c>
      <c r="M28" s="200"/>
      <c r="N28" s="188" t="s">
        <v>376</v>
      </c>
      <c r="O28" s="205">
        <v>23.99</v>
      </c>
      <c r="P28" s="204">
        <f>IFERROR(O28/R28,"-")</f>
        <v>3.9983333333333331</v>
      </c>
      <c r="Q28" s="204">
        <f t="shared" si="0"/>
        <v>0.3331944444444444</v>
      </c>
      <c r="R28" s="202">
        <v>6</v>
      </c>
      <c r="S28" s="203" t="s">
        <v>377</v>
      </c>
      <c r="T28" s="202">
        <v>12</v>
      </c>
      <c r="U28" s="202"/>
      <c r="V28" s="201">
        <v>1</v>
      </c>
      <c r="W28" s="201"/>
      <c r="X28" s="201"/>
      <c r="Y28" s="201"/>
      <c r="Z28" s="200">
        <v>0</v>
      </c>
      <c r="AA28" s="200"/>
      <c r="AB28" s="199" t="s">
        <v>2302</v>
      </c>
      <c r="AC28" s="189"/>
    </row>
    <row r="29" spans="2:29">
      <c r="B29" s="190">
        <v>6</v>
      </c>
      <c r="C29" s="190"/>
      <c r="D29" s="216">
        <v>44981</v>
      </c>
      <c r="E29" s="216"/>
      <c r="F29" s="229" t="s">
        <v>9</v>
      </c>
      <c r="G29" s="208" t="s">
        <v>374</v>
      </c>
      <c r="H29" s="208" t="s">
        <v>374</v>
      </c>
      <c r="I29" s="208" t="s">
        <v>375</v>
      </c>
      <c r="J29" s="208" t="s">
        <v>1398</v>
      </c>
      <c r="K29" s="188" t="s">
        <v>1399</v>
      </c>
      <c r="L29" s="190" t="s">
        <v>19</v>
      </c>
      <c r="M29" s="207" t="s">
        <v>354</v>
      </c>
      <c r="N29" s="188" t="s">
        <v>376</v>
      </c>
      <c r="O29" s="228"/>
      <c r="P29" s="212">
        <v>19.989999999999998</v>
      </c>
      <c r="Q29" s="204">
        <f t="shared" si="0"/>
        <v>5.7114285714285709</v>
      </c>
      <c r="R29" s="212"/>
      <c r="S29" s="212"/>
      <c r="T29" s="190">
        <v>3.5</v>
      </c>
      <c r="U29" s="212"/>
      <c r="V29" s="212"/>
      <c r="W29" s="188" t="s">
        <v>571</v>
      </c>
      <c r="X29" s="190">
        <v>1</v>
      </c>
      <c r="Y29" s="190">
        <v>0</v>
      </c>
      <c r="Z29" s="190"/>
      <c r="AA29" s="190"/>
      <c r="AB29" s="189" t="s">
        <v>2305</v>
      </c>
      <c r="AC29" s="189"/>
    </row>
    <row r="30" spans="2:29">
      <c r="B30" s="190">
        <v>6</v>
      </c>
      <c r="C30" s="190">
        <v>48</v>
      </c>
      <c r="D30" s="216">
        <v>45013</v>
      </c>
      <c r="E30" s="215" t="s">
        <v>116</v>
      </c>
      <c r="F30" s="215" t="s">
        <v>1301</v>
      </c>
      <c r="G30" s="188" t="s">
        <v>414</v>
      </c>
      <c r="H30" s="208" t="s">
        <v>694</v>
      </c>
      <c r="I30" s="188" t="s">
        <v>694</v>
      </c>
      <c r="J30" s="188" t="s">
        <v>1156</v>
      </c>
      <c r="K30" s="188" t="s">
        <v>1310</v>
      </c>
      <c r="L30" s="225" t="s">
        <v>19</v>
      </c>
      <c r="M30" s="195"/>
      <c r="N30" s="208" t="s">
        <v>416</v>
      </c>
      <c r="O30" s="213">
        <v>6.99</v>
      </c>
      <c r="P30" s="212">
        <f>IFERROR(O30/R30,"-")</f>
        <v>6.99</v>
      </c>
      <c r="Q30" s="212">
        <f t="shared" si="0"/>
        <v>0.69900000000000007</v>
      </c>
      <c r="R30" s="211">
        <v>1</v>
      </c>
      <c r="S30" s="194" t="s">
        <v>477</v>
      </c>
      <c r="T30" s="190">
        <v>10</v>
      </c>
      <c r="U30" s="193"/>
      <c r="V30" s="211"/>
      <c r="Y30" s="190">
        <v>0</v>
      </c>
      <c r="Z30" s="190"/>
      <c r="AA30" s="188" t="s">
        <v>472</v>
      </c>
      <c r="AB30" s="189"/>
      <c r="AC30" s="189"/>
    </row>
    <row r="31" spans="2:29">
      <c r="B31" s="190">
        <v>7</v>
      </c>
      <c r="C31" s="190">
        <v>1</v>
      </c>
      <c r="D31" s="216">
        <v>44988</v>
      </c>
      <c r="E31" s="224" t="s">
        <v>78</v>
      </c>
      <c r="F31" s="224" t="s">
        <v>82</v>
      </c>
      <c r="G31" s="208" t="s">
        <v>498</v>
      </c>
      <c r="H31" s="208" t="s">
        <v>442</v>
      </c>
      <c r="I31" s="188" t="s">
        <v>473</v>
      </c>
      <c r="J31" s="208" t="s">
        <v>505</v>
      </c>
      <c r="K31" s="208" t="s">
        <v>506</v>
      </c>
      <c r="L31" s="225" t="s">
        <v>19</v>
      </c>
      <c r="M31" s="225"/>
      <c r="N31" s="188" t="s">
        <v>444</v>
      </c>
      <c r="O31" s="213">
        <v>2.99</v>
      </c>
      <c r="P31" s="212">
        <f>IFERROR(O31/R31,"-")</f>
        <v>2.99</v>
      </c>
      <c r="Q31" s="212">
        <f t="shared" si="0"/>
        <v>0.85428571428571431</v>
      </c>
      <c r="R31" s="211">
        <v>1</v>
      </c>
      <c r="S31" s="211" t="s">
        <v>369</v>
      </c>
      <c r="T31" s="211">
        <v>3.5</v>
      </c>
      <c r="U31" s="208"/>
      <c r="V31" s="211">
        <v>0</v>
      </c>
      <c r="W31" s="208"/>
      <c r="X31" s="211">
        <v>0</v>
      </c>
      <c r="Y31" s="211">
        <v>1</v>
      </c>
      <c r="Z31" s="211"/>
      <c r="AA31" s="208" t="s">
        <v>472</v>
      </c>
      <c r="AB31" s="189" t="s">
        <v>1344</v>
      </c>
      <c r="AC31" s="189"/>
    </row>
    <row r="32" spans="2:29">
      <c r="B32" s="200">
        <v>7</v>
      </c>
      <c r="C32" s="200">
        <v>32</v>
      </c>
      <c r="D32" s="210">
        <v>44994</v>
      </c>
      <c r="E32" s="209" t="s">
        <v>157</v>
      </c>
      <c r="F32" s="209" t="s">
        <v>92</v>
      </c>
      <c r="G32" s="208" t="s">
        <v>374</v>
      </c>
      <c r="H32" s="208" t="s">
        <v>374</v>
      </c>
      <c r="I32" s="208" t="s">
        <v>375</v>
      </c>
      <c r="J32" s="207" t="s">
        <v>375</v>
      </c>
      <c r="K32" s="207"/>
      <c r="L32" s="195" t="s">
        <v>19</v>
      </c>
      <c r="M32" s="200"/>
      <c r="N32" s="188" t="s">
        <v>376</v>
      </c>
      <c r="O32" s="205">
        <v>12.49</v>
      </c>
      <c r="P32" s="204">
        <f>IFERROR(O32/R32,"-")</f>
        <v>12.49</v>
      </c>
      <c r="Q32" s="204">
        <f t="shared" si="0"/>
        <v>1.7842857142857143</v>
      </c>
      <c r="R32" s="202">
        <v>1</v>
      </c>
      <c r="S32" s="203" t="s">
        <v>369</v>
      </c>
      <c r="T32" s="202">
        <v>7</v>
      </c>
      <c r="U32" s="202"/>
      <c r="V32" s="201">
        <v>1</v>
      </c>
      <c r="W32" s="201"/>
      <c r="X32" s="201"/>
      <c r="Y32" s="201"/>
      <c r="Z32" s="200">
        <v>0</v>
      </c>
      <c r="AA32" s="200"/>
      <c r="AB32" s="199" t="s">
        <v>2302</v>
      </c>
      <c r="AC32" s="189"/>
    </row>
    <row r="33" spans="2:30">
      <c r="B33" s="190">
        <v>7</v>
      </c>
      <c r="C33" s="190"/>
      <c r="D33" s="216">
        <v>44981</v>
      </c>
      <c r="E33" s="216"/>
      <c r="F33" s="229" t="s">
        <v>9</v>
      </c>
      <c r="G33" s="208" t="s">
        <v>374</v>
      </c>
      <c r="H33" s="208" t="s">
        <v>374</v>
      </c>
      <c r="I33" s="208" t="s">
        <v>375</v>
      </c>
      <c r="J33" s="208" t="s">
        <v>1400</v>
      </c>
      <c r="K33" s="188" t="s">
        <v>1401</v>
      </c>
      <c r="L33" s="190" t="s">
        <v>19</v>
      </c>
      <c r="M33" s="207" t="s">
        <v>354</v>
      </c>
      <c r="N33" s="188" t="s">
        <v>376</v>
      </c>
      <c r="O33" s="228"/>
      <c r="P33" s="212">
        <v>32.99</v>
      </c>
      <c r="Q33" s="204">
        <f t="shared" si="0"/>
        <v>6.5980000000000008</v>
      </c>
      <c r="R33" s="212"/>
      <c r="S33" s="212"/>
      <c r="T33" s="190">
        <v>5</v>
      </c>
      <c r="U33" s="212"/>
      <c r="V33" s="212"/>
      <c r="W33" s="188" t="s">
        <v>350</v>
      </c>
      <c r="X33" s="190">
        <v>0</v>
      </c>
      <c r="Y33" s="190">
        <v>0</v>
      </c>
      <c r="Z33" s="190"/>
      <c r="AA33" s="190"/>
      <c r="AB33" s="189" t="s">
        <v>2306</v>
      </c>
      <c r="AC33" s="189"/>
    </row>
    <row r="34" spans="2:30">
      <c r="B34" s="190">
        <v>7</v>
      </c>
      <c r="C34" s="190">
        <v>49</v>
      </c>
      <c r="D34" s="216">
        <v>45013</v>
      </c>
      <c r="E34" s="215" t="s">
        <v>93</v>
      </c>
      <c r="F34" s="215" t="s">
        <v>1301</v>
      </c>
      <c r="G34" s="188" t="s">
        <v>706</v>
      </c>
      <c r="H34" s="208" t="s">
        <v>706</v>
      </c>
      <c r="I34" s="243" t="s">
        <v>707</v>
      </c>
      <c r="J34" s="188" t="s">
        <v>1311</v>
      </c>
      <c r="K34" s="188" t="s">
        <v>1068</v>
      </c>
      <c r="L34" s="225" t="s">
        <v>350</v>
      </c>
      <c r="M34" s="195"/>
      <c r="N34" s="208" t="s">
        <v>2307</v>
      </c>
      <c r="O34" s="213">
        <v>20.89</v>
      </c>
      <c r="P34" s="212">
        <f>IFERROR(O34/R34,"-")</f>
        <v>6.9633333333333338</v>
      </c>
      <c r="Q34" s="212">
        <f t="shared" si="0"/>
        <v>0.69633333333333336</v>
      </c>
      <c r="R34" s="211">
        <v>3</v>
      </c>
      <c r="S34" s="194" t="s">
        <v>503</v>
      </c>
      <c r="T34" s="190">
        <v>10</v>
      </c>
      <c r="U34" s="193"/>
      <c r="V34" s="211"/>
      <c r="Y34" s="190">
        <v>1</v>
      </c>
      <c r="Z34" s="190"/>
      <c r="AA34" s="188" t="s">
        <v>472</v>
      </c>
      <c r="AB34" s="189"/>
      <c r="AC34" s="189"/>
    </row>
    <row r="35" spans="2:30">
      <c r="B35" s="190">
        <v>8</v>
      </c>
      <c r="C35" s="190">
        <v>1</v>
      </c>
      <c r="D35" s="216">
        <v>44988</v>
      </c>
      <c r="E35" s="224" t="s">
        <v>78</v>
      </c>
      <c r="F35" s="224" t="s">
        <v>82</v>
      </c>
      <c r="G35" s="208" t="s">
        <v>498</v>
      </c>
      <c r="H35" s="208" t="s">
        <v>442</v>
      </c>
      <c r="I35" s="188" t="s">
        <v>473</v>
      </c>
      <c r="J35" s="208" t="s">
        <v>510</v>
      </c>
      <c r="K35" s="208" t="s">
        <v>511</v>
      </c>
      <c r="L35" s="225" t="s">
        <v>19</v>
      </c>
      <c r="M35" s="225"/>
      <c r="N35" s="188" t="s">
        <v>444</v>
      </c>
      <c r="O35" s="213">
        <v>4.99</v>
      </c>
      <c r="P35" s="212">
        <f>IFERROR(O35/R35,"-")</f>
        <v>4.99</v>
      </c>
      <c r="Q35" s="212">
        <f t="shared" si="0"/>
        <v>1.4257142857142857</v>
      </c>
      <c r="R35" s="211">
        <v>1</v>
      </c>
      <c r="S35" s="211" t="s">
        <v>369</v>
      </c>
      <c r="T35" s="211">
        <v>3.5</v>
      </c>
      <c r="U35" s="208"/>
      <c r="V35" s="211">
        <v>0</v>
      </c>
      <c r="W35" s="208"/>
      <c r="X35" s="211">
        <v>0</v>
      </c>
      <c r="Y35" s="211">
        <v>1</v>
      </c>
      <c r="Z35" s="211"/>
      <c r="AA35" s="208" t="s">
        <v>472</v>
      </c>
      <c r="AB35" s="189" t="s">
        <v>1344</v>
      </c>
      <c r="AC35" s="189"/>
    </row>
    <row r="36" spans="2:30">
      <c r="B36" s="200">
        <v>8</v>
      </c>
      <c r="C36" s="200">
        <v>39</v>
      </c>
      <c r="D36" s="210">
        <v>44994</v>
      </c>
      <c r="E36" s="209" t="s">
        <v>174</v>
      </c>
      <c r="F36" s="209" t="s">
        <v>92</v>
      </c>
      <c r="G36" s="208" t="s">
        <v>374</v>
      </c>
      <c r="H36" s="208" t="s">
        <v>374</v>
      </c>
      <c r="I36" s="208" t="s">
        <v>375</v>
      </c>
      <c r="J36" s="207" t="s">
        <v>375</v>
      </c>
      <c r="K36" s="207"/>
      <c r="L36" s="195" t="s">
        <v>19</v>
      </c>
      <c r="M36" s="200"/>
      <c r="N36" s="188" t="s">
        <v>376</v>
      </c>
      <c r="O36" s="205">
        <v>7.5</v>
      </c>
      <c r="P36" s="204">
        <f>IFERROR(O36/R36,"-")</f>
        <v>7.5</v>
      </c>
      <c r="Q36" s="204">
        <f t="shared" si="0"/>
        <v>0.75</v>
      </c>
      <c r="R36" s="202">
        <v>1</v>
      </c>
      <c r="S36" s="203" t="s">
        <v>369</v>
      </c>
      <c r="T36" s="202">
        <v>10</v>
      </c>
      <c r="U36" s="202"/>
      <c r="V36" s="201">
        <v>1</v>
      </c>
      <c r="W36" s="201"/>
      <c r="X36" s="201"/>
      <c r="Y36" s="201"/>
      <c r="Z36" s="200">
        <v>0</v>
      </c>
      <c r="AA36" s="200"/>
      <c r="AB36" s="199" t="s">
        <v>2302</v>
      </c>
      <c r="AC36" s="189"/>
    </row>
    <row r="37" spans="2:30">
      <c r="B37" s="190">
        <v>8</v>
      </c>
      <c r="C37" s="190"/>
      <c r="D37" s="216">
        <v>44981</v>
      </c>
      <c r="E37" s="216"/>
      <c r="F37" s="229" t="s">
        <v>9</v>
      </c>
      <c r="G37" s="208" t="s">
        <v>374</v>
      </c>
      <c r="H37" s="208" t="s">
        <v>374</v>
      </c>
      <c r="I37" s="208" t="s">
        <v>375</v>
      </c>
      <c r="J37" s="208" t="s">
        <v>1403</v>
      </c>
      <c r="K37" s="188" t="s">
        <v>1404</v>
      </c>
      <c r="L37" s="190" t="s">
        <v>19</v>
      </c>
      <c r="M37" s="207" t="s">
        <v>354</v>
      </c>
      <c r="N37" s="188" t="s">
        <v>376</v>
      </c>
      <c r="O37" s="228"/>
      <c r="P37" s="212">
        <v>59.99</v>
      </c>
      <c r="Q37" s="204">
        <f t="shared" si="0"/>
        <v>5.9990000000000006</v>
      </c>
      <c r="R37" s="212"/>
      <c r="S37" s="212"/>
      <c r="T37" s="190">
        <v>10</v>
      </c>
      <c r="U37" s="212"/>
      <c r="V37" s="212"/>
      <c r="W37" s="188" t="s">
        <v>350</v>
      </c>
      <c r="X37" s="190">
        <v>0</v>
      </c>
      <c r="Y37" s="190">
        <v>0</v>
      </c>
      <c r="Z37" s="190"/>
      <c r="AA37" s="190"/>
      <c r="AB37" s="189" t="s">
        <v>1344</v>
      </c>
      <c r="AC37" s="189"/>
    </row>
    <row r="38" spans="2:30">
      <c r="B38" s="190">
        <v>8</v>
      </c>
      <c r="C38" s="190">
        <v>49</v>
      </c>
      <c r="D38" s="216">
        <v>45013</v>
      </c>
      <c r="E38" s="215" t="s">
        <v>93</v>
      </c>
      <c r="F38" s="215" t="s">
        <v>1301</v>
      </c>
      <c r="G38" s="188" t="s">
        <v>706</v>
      </c>
      <c r="H38" s="208" t="s">
        <v>706</v>
      </c>
      <c r="I38" s="243" t="s">
        <v>707</v>
      </c>
      <c r="J38" s="188" t="s">
        <v>1314</v>
      </c>
      <c r="K38" s="188" t="s">
        <v>1076</v>
      </c>
      <c r="L38" s="225" t="s">
        <v>350</v>
      </c>
      <c r="M38" s="195"/>
      <c r="N38" s="208" t="s">
        <v>2307</v>
      </c>
      <c r="O38" s="213">
        <v>10.99</v>
      </c>
      <c r="P38" s="212">
        <f>IFERROR(O38/R38,"-")</f>
        <v>10.99</v>
      </c>
      <c r="Q38" s="212">
        <f t="shared" si="0"/>
        <v>1.099</v>
      </c>
      <c r="R38" s="211">
        <v>1</v>
      </c>
      <c r="S38" s="194" t="s">
        <v>477</v>
      </c>
      <c r="T38" s="190">
        <v>10</v>
      </c>
      <c r="U38" s="193"/>
      <c r="V38" s="211"/>
      <c r="Y38" s="190">
        <v>1</v>
      </c>
      <c r="Z38" s="190"/>
      <c r="AA38" s="188" t="s">
        <v>472</v>
      </c>
      <c r="AB38" s="189"/>
      <c r="AC38" s="189"/>
    </row>
    <row r="39" spans="2:30">
      <c r="B39" s="190">
        <v>9</v>
      </c>
      <c r="C39" s="190">
        <v>1</v>
      </c>
      <c r="D39" s="216">
        <v>44988</v>
      </c>
      <c r="E39" s="224" t="s">
        <v>78</v>
      </c>
      <c r="F39" s="224" t="s">
        <v>82</v>
      </c>
      <c r="G39" s="208" t="s">
        <v>498</v>
      </c>
      <c r="H39" s="208" t="s">
        <v>442</v>
      </c>
      <c r="I39" s="188" t="s">
        <v>473</v>
      </c>
      <c r="J39" s="208" t="s">
        <v>515</v>
      </c>
      <c r="K39" s="208" t="s">
        <v>516</v>
      </c>
      <c r="L39" s="225" t="s">
        <v>19</v>
      </c>
      <c r="M39" s="225"/>
      <c r="N39" s="188" t="s">
        <v>444</v>
      </c>
      <c r="O39" s="213">
        <v>15.99</v>
      </c>
      <c r="P39" s="212">
        <f>IFERROR(O39/R39,"-")</f>
        <v>15.99</v>
      </c>
      <c r="Q39" s="212">
        <f t="shared" ref="Q39:Q60" si="1">IFERROR(P39/T39,"-")</f>
        <v>1.599</v>
      </c>
      <c r="R39" s="211">
        <v>1</v>
      </c>
      <c r="S39" s="211" t="s">
        <v>369</v>
      </c>
      <c r="T39" s="211">
        <v>10</v>
      </c>
      <c r="U39" s="208"/>
      <c r="V39" s="211">
        <v>0</v>
      </c>
      <c r="W39" s="208"/>
      <c r="X39" s="211">
        <v>0</v>
      </c>
      <c r="Y39" s="211">
        <v>1</v>
      </c>
      <c r="Z39" s="211"/>
      <c r="AA39" s="208" t="s">
        <v>472</v>
      </c>
      <c r="AB39" s="189" t="s">
        <v>1344</v>
      </c>
      <c r="AC39" s="189"/>
    </row>
    <row r="40" spans="2:30">
      <c r="B40" s="190">
        <v>9</v>
      </c>
      <c r="C40" s="190"/>
      <c r="D40" s="216">
        <v>44981</v>
      </c>
      <c r="E40" s="216"/>
      <c r="F40" s="229" t="s">
        <v>9</v>
      </c>
      <c r="G40" s="208" t="s">
        <v>374</v>
      </c>
      <c r="H40" s="208" t="s">
        <v>374</v>
      </c>
      <c r="I40" s="208" t="s">
        <v>375</v>
      </c>
      <c r="J40" s="208" t="s">
        <v>1405</v>
      </c>
      <c r="K40" s="188" t="s">
        <v>1406</v>
      </c>
      <c r="L40" s="190" t="s">
        <v>19</v>
      </c>
      <c r="M40" s="207" t="s">
        <v>354</v>
      </c>
      <c r="N40" s="188" t="s">
        <v>376</v>
      </c>
      <c r="O40" s="228"/>
      <c r="P40" s="212">
        <v>21.99</v>
      </c>
      <c r="Q40" s="204">
        <f t="shared" si="1"/>
        <v>2.1989999999999998</v>
      </c>
      <c r="R40" s="212"/>
      <c r="S40" s="212"/>
      <c r="T40" s="190">
        <v>10</v>
      </c>
      <c r="U40" s="212"/>
      <c r="V40" s="212"/>
      <c r="W40" s="188" t="s">
        <v>350</v>
      </c>
      <c r="X40" s="190">
        <v>0</v>
      </c>
      <c r="Y40" s="190">
        <v>0</v>
      </c>
      <c r="Z40" s="190"/>
      <c r="AA40" s="190"/>
      <c r="AB40" s="189" t="s">
        <v>1344</v>
      </c>
      <c r="AC40" s="189"/>
    </row>
    <row r="41" spans="2:30">
      <c r="B41" s="190">
        <v>9</v>
      </c>
      <c r="C41" s="190">
        <v>49</v>
      </c>
      <c r="D41" s="216">
        <v>45013</v>
      </c>
      <c r="E41" s="215" t="s">
        <v>93</v>
      </c>
      <c r="F41" s="215" t="s">
        <v>1301</v>
      </c>
      <c r="G41" s="188" t="s">
        <v>706</v>
      </c>
      <c r="H41" s="208" t="s">
        <v>706</v>
      </c>
      <c r="I41" s="243" t="s">
        <v>707</v>
      </c>
      <c r="J41" s="188" t="s">
        <v>1315</v>
      </c>
      <c r="K41" s="188" t="s">
        <v>1078</v>
      </c>
      <c r="L41" s="225" t="s">
        <v>350</v>
      </c>
      <c r="M41" s="195"/>
      <c r="N41" s="208" t="s">
        <v>2307</v>
      </c>
      <c r="O41" s="213">
        <v>7.49</v>
      </c>
      <c r="P41" s="212">
        <f>IFERROR(O41/R41,"-")</f>
        <v>7.49</v>
      </c>
      <c r="Q41" s="212">
        <f t="shared" si="1"/>
        <v>2.14</v>
      </c>
      <c r="R41" s="211">
        <v>1</v>
      </c>
      <c r="S41" s="194" t="s">
        <v>477</v>
      </c>
      <c r="T41" s="190">
        <v>3.5</v>
      </c>
      <c r="U41" s="193"/>
      <c r="V41" s="211"/>
      <c r="Y41" s="190">
        <v>1</v>
      </c>
      <c r="Z41" s="190"/>
      <c r="AA41" s="188" t="s">
        <v>472</v>
      </c>
      <c r="AB41" s="189"/>
      <c r="AC41" s="189"/>
      <c r="AD41" s="248"/>
    </row>
    <row r="42" spans="2:30">
      <c r="B42" s="200">
        <v>9</v>
      </c>
      <c r="C42" s="200">
        <v>43</v>
      </c>
      <c r="D42" s="210">
        <v>44994</v>
      </c>
      <c r="E42" s="209" t="s">
        <v>184</v>
      </c>
      <c r="F42" s="209" t="s">
        <v>92</v>
      </c>
      <c r="G42" s="207"/>
      <c r="H42" s="208" t="s">
        <v>734</v>
      </c>
      <c r="I42" s="188" t="s">
        <v>734</v>
      </c>
      <c r="J42" s="207" t="s">
        <v>349</v>
      </c>
      <c r="K42" s="207"/>
      <c r="L42" s="200"/>
      <c r="M42" s="200"/>
      <c r="N42" s="206"/>
      <c r="O42" s="205"/>
      <c r="P42" s="204" t="str">
        <f>IFERROR(O42/R42,"-")</f>
        <v>-</v>
      </c>
      <c r="Q42" s="204" t="str">
        <f t="shared" si="1"/>
        <v>-</v>
      </c>
      <c r="R42" s="202"/>
      <c r="S42" s="203" t="s">
        <v>387</v>
      </c>
      <c r="T42" s="202"/>
      <c r="U42" s="202"/>
      <c r="V42" s="201"/>
      <c r="W42" s="201"/>
      <c r="X42" s="201"/>
      <c r="Y42" s="201"/>
      <c r="Z42" s="200"/>
      <c r="AA42" s="200"/>
      <c r="AB42" s="199"/>
      <c r="AC42" s="189"/>
    </row>
    <row r="43" spans="2:30">
      <c r="B43" s="190">
        <v>10</v>
      </c>
      <c r="C43" s="190">
        <v>1</v>
      </c>
      <c r="D43" s="216">
        <v>44988</v>
      </c>
      <c r="E43" s="224" t="s">
        <v>78</v>
      </c>
      <c r="F43" s="224" t="s">
        <v>82</v>
      </c>
      <c r="G43" s="208" t="s">
        <v>517</v>
      </c>
      <c r="H43" s="208" t="s">
        <v>2308</v>
      </c>
      <c r="I43" s="208" t="s">
        <v>518</v>
      </c>
      <c r="J43" s="208" t="s">
        <v>519</v>
      </c>
      <c r="K43" s="208" t="s">
        <v>520</v>
      </c>
      <c r="L43" s="225" t="s">
        <v>350</v>
      </c>
      <c r="M43" s="225"/>
      <c r="N43" s="208"/>
      <c r="O43" s="213">
        <v>6.75</v>
      </c>
      <c r="P43" s="212">
        <f>IFERROR(O43/R43,"-")</f>
        <v>6.75</v>
      </c>
      <c r="Q43" s="212">
        <f t="shared" si="1"/>
        <v>0.67500000000000004</v>
      </c>
      <c r="R43" s="211">
        <v>1</v>
      </c>
      <c r="S43" s="211" t="s">
        <v>369</v>
      </c>
      <c r="T43" s="211">
        <v>10</v>
      </c>
      <c r="U43" s="208"/>
      <c r="V43" s="211">
        <v>0</v>
      </c>
      <c r="W43" s="208"/>
      <c r="X43" s="211">
        <v>0</v>
      </c>
      <c r="Y43" s="211">
        <v>1</v>
      </c>
      <c r="Z43" s="211"/>
      <c r="AA43" s="208" t="s">
        <v>472</v>
      </c>
      <c r="AB43" s="189" t="s">
        <v>1425</v>
      </c>
      <c r="AC43" s="189"/>
    </row>
    <row r="44" spans="2:30">
      <c r="B44" s="200">
        <v>10</v>
      </c>
      <c r="C44" s="200">
        <v>12</v>
      </c>
      <c r="D44" s="210">
        <v>44994</v>
      </c>
      <c r="E44" s="209" t="s">
        <v>111</v>
      </c>
      <c r="F44" s="209" t="s">
        <v>92</v>
      </c>
      <c r="G44" s="188" t="s">
        <v>388</v>
      </c>
      <c r="H44" s="208" t="s">
        <v>2309</v>
      </c>
      <c r="I44" s="188" t="s">
        <v>389</v>
      </c>
      <c r="J44" s="207" t="s">
        <v>389</v>
      </c>
      <c r="K44" s="207"/>
      <c r="L44" s="200" t="s">
        <v>19</v>
      </c>
      <c r="M44" s="200"/>
      <c r="N44" s="228" t="s">
        <v>391</v>
      </c>
      <c r="O44" s="205">
        <v>6.58</v>
      </c>
      <c r="P44" s="204">
        <f>IFERROR(O44/R44,"-")</f>
        <v>6.58</v>
      </c>
      <c r="Q44" s="204">
        <f t="shared" si="1"/>
        <v>0.82250000000000001</v>
      </c>
      <c r="R44" s="202">
        <v>1</v>
      </c>
      <c r="S44" s="203" t="s">
        <v>369</v>
      </c>
      <c r="T44" s="202">
        <v>8</v>
      </c>
      <c r="U44" s="202"/>
      <c r="V44" s="201">
        <v>0</v>
      </c>
      <c r="W44" s="201"/>
      <c r="X44" s="201"/>
      <c r="Y44" s="201"/>
      <c r="Z44" s="200">
        <v>0</v>
      </c>
      <c r="AA44" s="200"/>
      <c r="AB44" s="199" t="s">
        <v>2310</v>
      </c>
      <c r="AC44" s="189"/>
    </row>
    <row r="45" spans="2:30">
      <c r="B45" s="190">
        <v>10</v>
      </c>
      <c r="C45" s="190"/>
      <c r="D45" s="216">
        <v>44981</v>
      </c>
      <c r="E45" s="216"/>
      <c r="F45" s="229" t="s">
        <v>9</v>
      </c>
      <c r="G45" s="208" t="s">
        <v>374</v>
      </c>
      <c r="H45" s="208" t="s">
        <v>374</v>
      </c>
      <c r="I45" s="208" t="s">
        <v>375</v>
      </c>
      <c r="J45" s="208" t="s">
        <v>1407</v>
      </c>
      <c r="K45" s="188" t="s">
        <v>1408</v>
      </c>
      <c r="L45" s="190" t="s">
        <v>19</v>
      </c>
      <c r="M45" s="207" t="s">
        <v>354</v>
      </c>
      <c r="N45" s="188" t="s">
        <v>376</v>
      </c>
      <c r="O45" s="228"/>
      <c r="P45" s="212">
        <v>89.99</v>
      </c>
      <c r="Q45" s="204">
        <f t="shared" si="1"/>
        <v>11.248749999999999</v>
      </c>
      <c r="R45" s="212"/>
      <c r="S45" s="212"/>
      <c r="T45" s="190">
        <v>8</v>
      </c>
      <c r="U45" s="212"/>
      <c r="V45" s="212"/>
      <c r="W45" s="188" t="s">
        <v>350</v>
      </c>
      <c r="X45" s="190">
        <v>0</v>
      </c>
      <c r="Y45" s="190">
        <v>0</v>
      </c>
      <c r="Z45" s="190"/>
      <c r="AA45" s="190"/>
      <c r="AB45" s="189" t="s">
        <v>2305</v>
      </c>
      <c r="AC45" s="189"/>
    </row>
    <row r="46" spans="2:30">
      <c r="B46" s="190">
        <v>10</v>
      </c>
      <c r="C46" s="190">
        <v>50</v>
      </c>
      <c r="D46" s="216">
        <v>45013</v>
      </c>
      <c r="E46" s="215" t="s">
        <v>85</v>
      </c>
      <c r="F46" s="215" t="s">
        <v>1316</v>
      </c>
      <c r="G46" s="188" t="s">
        <v>374</v>
      </c>
      <c r="H46" s="208" t="s">
        <v>374</v>
      </c>
      <c r="I46" s="208" t="s">
        <v>375</v>
      </c>
      <c r="J46" s="188" t="s">
        <v>1302</v>
      </c>
      <c r="K46" s="188" t="s">
        <v>1303</v>
      </c>
      <c r="L46" s="190" t="s">
        <v>19</v>
      </c>
      <c r="M46" s="195"/>
      <c r="N46" s="188" t="s">
        <v>376</v>
      </c>
      <c r="O46" s="213">
        <v>12.64</v>
      </c>
      <c r="P46" s="212">
        <f>IFERROR(O46/R46,"-")</f>
        <v>6.32</v>
      </c>
      <c r="Q46" s="212">
        <f t="shared" si="1"/>
        <v>0.63200000000000001</v>
      </c>
      <c r="R46" s="211">
        <v>2</v>
      </c>
      <c r="S46" s="194" t="s">
        <v>471</v>
      </c>
      <c r="T46" s="190">
        <v>10</v>
      </c>
      <c r="U46" s="208" t="s">
        <v>1183</v>
      </c>
      <c r="V46" s="211"/>
      <c r="Y46" s="190">
        <v>1</v>
      </c>
      <c r="Z46" s="190"/>
      <c r="AA46" s="188" t="s">
        <v>1304</v>
      </c>
      <c r="AB46" s="189" t="s">
        <v>350</v>
      </c>
      <c r="AC46" s="189"/>
    </row>
    <row r="47" spans="2:30">
      <c r="B47" s="190">
        <v>11</v>
      </c>
      <c r="C47" s="190">
        <v>1</v>
      </c>
      <c r="D47" s="216">
        <v>44988</v>
      </c>
      <c r="E47" s="224" t="s">
        <v>78</v>
      </c>
      <c r="F47" s="224" t="s">
        <v>82</v>
      </c>
      <c r="G47" s="208" t="s">
        <v>2311</v>
      </c>
      <c r="H47" s="208" t="s">
        <v>524</v>
      </c>
      <c r="I47" s="208" t="s">
        <v>524</v>
      </c>
      <c r="J47" s="208" t="s">
        <v>525</v>
      </c>
      <c r="K47" s="208" t="s">
        <v>526</v>
      </c>
      <c r="L47" s="225" t="s">
        <v>528</v>
      </c>
      <c r="M47" s="225"/>
      <c r="N47" s="208" t="s">
        <v>529</v>
      </c>
      <c r="O47" s="213">
        <v>49.9</v>
      </c>
      <c r="P47" s="212">
        <f>IFERROR(O47/R47,"-")</f>
        <v>8.3166666666666664</v>
      </c>
      <c r="Q47" s="212">
        <f t="shared" si="1"/>
        <v>0.83166666666666667</v>
      </c>
      <c r="R47" s="211">
        <v>6</v>
      </c>
      <c r="S47" s="211" t="s">
        <v>377</v>
      </c>
      <c r="T47" s="211">
        <v>10</v>
      </c>
      <c r="U47" s="208"/>
      <c r="V47" s="211">
        <v>1</v>
      </c>
      <c r="W47" s="208" t="s">
        <v>531</v>
      </c>
      <c r="X47" s="211">
        <v>1</v>
      </c>
      <c r="Y47" s="211">
        <v>1</v>
      </c>
      <c r="Z47" s="211"/>
      <c r="AA47" s="208" t="s">
        <v>472</v>
      </c>
      <c r="AB47" s="189" t="s">
        <v>1344</v>
      </c>
      <c r="AC47" s="189"/>
    </row>
    <row r="48" spans="2:30">
      <c r="B48" s="190">
        <v>11</v>
      </c>
      <c r="C48" s="190"/>
      <c r="D48" s="216">
        <v>44981</v>
      </c>
      <c r="E48" s="216"/>
      <c r="F48" s="229" t="s">
        <v>9</v>
      </c>
      <c r="G48" s="208" t="s">
        <v>374</v>
      </c>
      <c r="H48" s="208" t="s">
        <v>374</v>
      </c>
      <c r="I48" s="208" t="s">
        <v>375</v>
      </c>
      <c r="J48" s="208" t="s">
        <v>1409</v>
      </c>
      <c r="K48" s="188" t="s">
        <v>1410</v>
      </c>
      <c r="L48" s="190" t="s">
        <v>19</v>
      </c>
      <c r="M48" s="207" t="s">
        <v>354</v>
      </c>
      <c r="N48" s="188" t="s">
        <v>376</v>
      </c>
      <c r="O48" s="228"/>
      <c r="P48" s="212">
        <v>59.99</v>
      </c>
      <c r="Q48" s="204">
        <f t="shared" si="1"/>
        <v>5.9990000000000006</v>
      </c>
      <c r="R48" s="212"/>
      <c r="S48" s="212"/>
      <c r="T48" s="190">
        <v>10</v>
      </c>
      <c r="U48" s="212"/>
      <c r="V48" s="212"/>
      <c r="W48" s="188" t="s">
        <v>350</v>
      </c>
      <c r="X48" s="190">
        <v>0</v>
      </c>
      <c r="Y48" s="190">
        <v>0</v>
      </c>
      <c r="Z48" s="190"/>
      <c r="AA48" s="190"/>
      <c r="AB48" s="189" t="s">
        <v>1344</v>
      </c>
      <c r="AC48" s="189"/>
    </row>
    <row r="49" spans="2:29">
      <c r="B49" s="200">
        <v>11</v>
      </c>
      <c r="C49" s="200">
        <v>20</v>
      </c>
      <c r="D49" s="210">
        <v>44994</v>
      </c>
      <c r="E49" s="209" t="s">
        <v>129</v>
      </c>
      <c r="F49" s="209" t="s">
        <v>92</v>
      </c>
      <c r="G49" s="207" t="s">
        <v>394</v>
      </c>
      <c r="H49" s="208" t="s">
        <v>394</v>
      </c>
      <c r="I49" s="188" t="s">
        <v>906</v>
      </c>
      <c r="J49" s="207" t="s">
        <v>395</v>
      </c>
      <c r="K49" s="207"/>
      <c r="L49" s="195" t="s">
        <v>19</v>
      </c>
      <c r="M49" s="200"/>
      <c r="N49" s="188" t="s">
        <v>396</v>
      </c>
      <c r="O49" s="205">
        <v>10.02</v>
      </c>
      <c r="P49" s="204">
        <f>IFERROR(O49/R49,"-")</f>
        <v>10.02</v>
      </c>
      <c r="Q49" s="204">
        <f t="shared" si="1"/>
        <v>1.002</v>
      </c>
      <c r="R49" s="202">
        <v>1</v>
      </c>
      <c r="S49" s="203" t="s">
        <v>369</v>
      </c>
      <c r="T49" s="202">
        <v>10</v>
      </c>
      <c r="U49" s="202"/>
      <c r="V49" s="201">
        <v>1</v>
      </c>
      <c r="W49" s="201"/>
      <c r="X49" s="201"/>
      <c r="Y49" s="201"/>
      <c r="Z49" s="200">
        <v>0</v>
      </c>
      <c r="AA49" s="200"/>
      <c r="AB49" s="199" t="s">
        <v>2302</v>
      </c>
      <c r="AC49" s="189"/>
    </row>
    <row r="50" spans="2:29">
      <c r="B50" s="190">
        <v>11</v>
      </c>
      <c r="C50" s="190">
        <v>50</v>
      </c>
      <c r="D50" s="216">
        <v>45013</v>
      </c>
      <c r="E50" s="215" t="s">
        <v>85</v>
      </c>
      <c r="F50" s="215" t="s">
        <v>1316</v>
      </c>
      <c r="G50" s="188" t="s">
        <v>85</v>
      </c>
      <c r="H50" s="208" t="s">
        <v>2303</v>
      </c>
      <c r="I50" s="208" t="s">
        <v>2303</v>
      </c>
      <c r="J50" s="188" t="s">
        <v>1251</v>
      </c>
      <c r="K50" s="188" t="s">
        <v>1305</v>
      </c>
      <c r="L50" s="195" t="s">
        <v>350</v>
      </c>
      <c r="M50" s="195"/>
      <c r="N50" s="208" t="s">
        <v>1254</v>
      </c>
      <c r="O50" s="213">
        <v>7.88</v>
      </c>
      <c r="P50" s="212">
        <f>IFERROR(O50/R50,"-")</f>
        <v>7.88</v>
      </c>
      <c r="Q50" s="212">
        <f t="shared" si="1"/>
        <v>0.78800000000000003</v>
      </c>
      <c r="R50" s="211">
        <v>1</v>
      </c>
      <c r="S50" s="194" t="s">
        <v>477</v>
      </c>
      <c r="T50" s="190">
        <v>10</v>
      </c>
      <c r="U50" s="193"/>
      <c r="V50" s="211"/>
      <c r="Y50" s="190">
        <v>1</v>
      </c>
      <c r="Z50" s="190"/>
      <c r="AA50" s="188" t="s">
        <v>472</v>
      </c>
      <c r="AB50" s="189"/>
      <c r="AC50" s="189"/>
    </row>
    <row r="51" spans="2:29">
      <c r="B51" s="190">
        <v>12</v>
      </c>
      <c r="C51" s="190">
        <v>1</v>
      </c>
      <c r="D51" s="216">
        <v>44988</v>
      </c>
      <c r="E51" s="224" t="s">
        <v>78</v>
      </c>
      <c r="F51" s="224" t="s">
        <v>82</v>
      </c>
      <c r="G51" s="208" t="s">
        <v>2311</v>
      </c>
      <c r="H51" s="208" t="s">
        <v>524</v>
      </c>
      <c r="I51" s="208" t="s">
        <v>524</v>
      </c>
      <c r="J51" s="208" t="s">
        <v>532</v>
      </c>
      <c r="K51" s="208" t="s">
        <v>533</v>
      </c>
      <c r="L51" s="225" t="s">
        <v>528</v>
      </c>
      <c r="M51" s="225"/>
      <c r="N51" s="208" t="s">
        <v>529</v>
      </c>
      <c r="O51" s="213">
        <v>39.9</v>
      </c>
      <c r="P51" s="212">
        <f>IFERROR(O51/R51,"-")</f>
        <v>9.9749999999999996</v>
      </c>
      <c r="Q51" s="212">
        <f t="shared" si="1"/>
        <v>0.99749999999999994</v>
      </c>
      <c r="R51" s="211">
        <v>4</v>
      </c>
      <c r="S51" s="211" t="s">
        <v>404</v>
      </c>
      <c r="T51" s="211">
        <v>10</v>
      </c>
      <c r="U51" s="208"/>
      <c r="V51" s="211">
        <v>0</v>
      </c>
      <c r="W51" s="208"/>
      <c r="X51" s="211">
        <v>0</v>
      </c>
      <c r="Y51" s="211">
        <v>1</v>
      </c>
      <c r="Z51" s="211"/>
      <c r="AA51" s="208" t="s">
        <v>472</v>
      </c>
      <c r="AB51" s="189" t="s">
        <v>1344</v>
      </c>
      <c r="AC51" s="189"/>
    </row>
    <row r="52" spans="2:29">
      <c r="B52" s="200">
        <v>12</v>
      </c>
      <c r="C52" s="200">
        <v>7</v>
      </c>
      <c r="D52" s="210">
        <v>44994</v>
      </c>
      <c r="E52" s="209" t="s">
        <v>100</v>
      </c>
      <c r="F52" s="209" t="s">
        <v>92</v>
      </c>
      <c r="G52" s="208" t="s">
        <v>374</v>
      </c>
      <c r="H52" s="208" t="s">
        <v>374</v>
      </c>
      <c r="I52" s="208" t="s">
        <v>375</v>
      </c>
      <c r="J52" s="207" t="s">
        <v>375</v>
      </c>
      <c r="K52" s="207"/>
      <c r="L52" s="195" t="s">
        <v>19</v>
      </c>
      <c r="M52" s="200"/>
      <c r="N52" s="188" t="s">
        <v>376</v>
      </c>
      <c r="O52" s="205">
        <v>11.39</v>
      </c>
      <c r="P52" s="204">
        <f>IFERROR(O52/R52,"-")</f>
        <v>11.39</v>
      </c>
      <c r="Q52" s="204">
        <f t="shared" si="1"/>
        <v>1.139</v>
      </c>
      <c r="R52" s="202">
        <v>1</v>
      </c>
      <c r="S52" s="203" t="s">
        <v>369</v>
      </c>
      <c r="T52" s="202">
        <v>10</v>
      </c>
      <c r="U52" s="202"/>
      <c r="V52" s="201">
        <v>1</v>
      </c>
      <c r="W52" s="201"/>
      <c r="X52" s="201"/>
      <c r="Y52" s="201"/>
      <c r="Z52" s="200">
        <v>0</v>
      </c>
      <c r="AA52" s="200"/>
      <c r="AB52" s="199" t="s">
        <v>2302</v>
      </c>
      <c r="AC52" s="189"/>
    </row>
    <row r="53" spans="2:29">
      <c r="B53" s="190">
        <v>12</v>
      </c>
      <c r="C53" s="190"/>
      <c r="D53" s="216">
        <v>44981</v>
      </c>
      <c r="E53" s="216"/>
      <c r="F53" s="229" t="s">
        <v>9</v>
      </c>
      <c r="G53" s="208" t="s">
        <v>374</v>
      </c>
      <c r="H53" s="208" t="s">
        <v>374</v>
      </c>
      <c r="I53" s="208" t="s">
        <v>375</v>
      </c>
      <c r="J53" s="208" t="s">
        <v>1411</v>
      </c>
      <c r="K53" s="188" t="s">
        <v>1412</v>
      </c>
      <c r="L53" s="190" t="s">
        <v>19</v>
      </c>
      <c r="M53" s="207" t="s">
        <v>354</v>
      </c>
      <c r="N53" s="188" t="s">
        <v>376</v>
      </c>
      <c r="O53" s="228"/>
      <c r="P53" s="212">
        <v>39.99</v>
      </c>
      <c r="Q53" s="204">
        <f t="shared" si="1"/>
        <v>4.9987500000000002</v>
      </c>
      <c r="R53" s="212"/>
      <c r="S53" s="212"/>
      <c r="T53" s="190">
        <v>8</v>
      </c>
      <c r="U53" s="212"/>
      <c r="V53" s="212"/>
      <c r="W53" s="188" t="s">
        <v>350</v>
      </c>
      <c r="X53" s="190">
        <v>0</v>
      </c>
      <c r="Y53" s="190">
        <v>0</v>
      </c>
      <c r="Z53" s="190"/>
      <c r="AA53" s="190"/>
      <c r="AB53" s="189" t="s">
        <v>2305</v>
      </c>
      <c r="AC53" s="189"/>
    </row>
    <row r="54" spans="2:29">
      <c r="B54" s="190">
        <v>12</v>
      </c>
      <c r="C54" s="190">
        <v>50</v>
      </c>
      <c r="D54" s="216">
        <v>45013</v>
      </c>
      <c r="E54" s="215" t="s">
        <v>85</v>
      </c>
      <c r="F54" s="215" t="s">
        <v>1316</v>
      </c>
      <c r="G54" s="188" t="s">
        <v>85</v>
      </c>
      <c r="H54" s="208" t="s">
        <v>2303</v>
      </c>
      <c r="I54" s="208" t="s">
        <v>2303</v>
      </c>
      <c r="J54" s="188" t="s">
        <v>1258</v>
      </c>
      <c r="K54" s="188" t="s">
        <v>1307</v>
      </c>
      <c r="L54" s="195" t="s">
        <v>350</v>
      </c>
      <c r="M54" s="195"/>
      <c r="N54" s="208" t="s">
        <v>1254</v>
      </c>
      <c r="O54" s="213">
        <v>14.88</v>
      </c>
      <c r="P54" s="212">
        <f>IFERROR(O54/R54,"-")</f>
        <v>7.44</v>
      </c>
      <c r="Q54" s="212">
        <f t="shared" si="1"/>
        <v>0.74399999999999999</v>
      </c>
      <c r="R54" s="211">
        <v>2</v>
      </c>
      <c r="S54" s="194" t="s">
        <v>471</v>
      </c>
      <c r="T54" s="190">
        <v>10</v>
      </c>
      <c r="U54" s="193"/>
      <c r="V54" s="211"/>
      <c r="Y54" s="190">
        <v>1</v>
      </c>
      <c r="Z54" s="190"/>
      <c r="AA54" s="188" t="s">
        <v>472</v>
      </c>
      <c r="AB54" s="189"/>
      <c r="AC54" s="189"/>
    </row>
    <row r="55" spans="2:29">
      <c r="B55" s="190">
        <v>13</v>
      </c>
      <c r="C55" s="190">
        <v>1</v>
      </c>
      <c r="D55" s="216">
        <v>44988</v>
      </c>
      <c r="E55" s="224" t="s">
        <v>78</v>
      </c>
      <c r="F55" s="224" t="s">
        <v>82</v>
      </c>
      <c r="G55" s="208" t="s">
        <v>388</v>
      </c>
      <c r="H55" s="208" t="s">
        <v>2309</v>
      </c>
      <c r="I55" s="208" t="s">
        <v>389</v>
      </c>
      <c r="J55" s="208" t="s">
        <v>538</v>
      </c>
      <c r="K55" s="208" t="s">
        <v>539</v>
      </c>
      <c r="L55" s="225" t="s">
        <v>19</v>
      </c>
      <c r="M55" s="225"/>
      <c r="N55" s="228" t="s">
        <v>391</v>
      </c>
      <c r="O55" s="213">
        <v>96</v>
      </c>
      <c r="P55" s="212">
        <f>IFERROR(O55/R55,"-")</f>
        <v>16</v>
      </c>
      <c r="Q55" s="212">
        <f t="shared" si="1"/>
        <v>2</v>
      </c>
      <c r="R55" s="211">
        <v>6</v>
      </c>
      <c r="S55" s="211" t="s">
        <v>377</v>
      </c>
      <c r="T55" s="211">
        <v>8</v>
      </c>
      <c r="U55" s="208"/>
      <c r="V55" s="211">
        <v>0</v>
      </c>
      <c r="W55" s="208"/>
      <c r="X55" s="211">
        <v>0</v>
      </c>
      <c r="Y55" s="211">
        <v>1</v>
      </c>
      <c r="Z55" s="211"/>
      <c r="AA55" s="208" t="s">
        <v>472</v>
      </c>
      <c r="AB55" s="189" t="s">
        <v>1425</v>
      </c>
      <c r="AC55" s="189"/>
    </row>
    <row r="56" spans="2:29">
      <c r="B56" s="190">
        <v>13</v>
      </c>
      <c r="C56" s="190"/>
      <c r="D56" s="216">
        <v>44981</v>
      </c>
      <c r="E56" s="216"/>
      <c r="F56" s="229" t="s">
        <v>9</v>
      </c>
      <c r="G56" s="208" t="s">
        <v>374</v>
      </c>
      <c r="H56" s="208" t="s">
        <v>374</v>
      </c>
      <c r="I56" s="208" t="s">
        <v>375</v>
      </c>
      <c r="J56" s="208" t="s">
        <v>1413</v>
      </c>
      <c r="K56" s="188" t="s">
        <v>1414</v>
      </c>
      <c r="L56" s="190" t="s">
        <v>19</v>
      </c>
      <c r="M56" s="207" t="s">
        <v>354</v>
      </c>
      <c r="N56" s="188" t="s">
        <v>376</v>
      </c>
      <c r="O56" s="228"/>
      <c r="P56" s="212">
        <v>21.99</v>
      </c>
      <c r="Q56" s="204">
        <f t="shared" si="1"/>
        <v>2.1989999999999998</v>
      </c>
      <c r="R56" s="212"/>
      <c r="S56" s="212"/>
      <c r="T56" s="190">
        <v>10</v>
      </c>
      <c r="U56" s="212"/>
      <c r="V56" s="212"/>
      <c r="W56" s="188" t="s">
        <v>350</v>
      </c>
      <c r="X56" s="190">
        <v>0</v>
      </c>
      <c r="Y56" s="190">
        <v>0</v>
      </c>
      <c r="Z56" s="190"/>
      <c r="AA56" s="190"/>
      <c r="AB56" s="189" t="s">
        <v>1344</v>
      </c>
      <c r="AC56" s="189"/>
    </row>
    <row r="57" spans="2:29">
      <c r="B57" s="200">
        <v>13</v>
      </c>
      <c r="C57" s="200">
        <v>7</v>
      </c>
      <c r="D57" s="210">
        <v>44994</v>
      </c>
      <c r="E57" s="209" t="s">
        <v>100</v>
      </c>
      <c r="F57" s="209" t="s">
        <v>92</v>
      </c>
      <c r="G57" s="188" t="s">
        <v>100</v>
      </c>
      <c r="H57" s="208" t="s">
        <v>100</v>
      </c>
      <c r="I57" s="188" t="s">
        <v>401</v>
      </c>
      <c r="J57" s="207" t="s">
        <v>401</v>
      </c>
      <c r="K57" s="207"/>
      <c r="L57" s="200" t="s">
        <v>19</v>
      </c>
      <c r="M57" s="200"/>
      <c r="N57" s="188" t="s">
        <v>403</v>
      </c>
      <c r="O57" s="205">
        <v>7.49</v>
      </c>
      <c r="P57" s="204">
        <f>IFERROR(O57/R57,"-")</f>
        <v>7.49</v>
      </c>
      <c r="Q57" s="204">
        <f t="shared" si="1"/>
        <v>0.749</v>
      </c>
      <c r="R57" s="202">
        <v>1</v>
      </c>
      <c r="S57" s="203" t="s">
        <v>369</v>
      </c>
      <c r="T57" s="202">
        <v>10</v>
      </c>
      <c r="U57" s="202"/>
      <c r="V57" s="201">
        <v>1</v>
      </c>
      <c r="W57" s="201"/>
      <c r="X57" s="201"/>
      <c r="Y57" s="201"/>
      <c r="Z57" s="200">
        <v>0</v>
      </c>
      <c r="AA57" s="200"/>
      <c r="AB57" s="199" t="s">
        <v>2302</v>
      </c>
      <c r="AC57" s="189"/>
    </row>
    <row r="58" spans="2:29">
      <c r="B58" s="190">
        <v>13</v>
      </c>
      <c r="C58" s="190">
        <v>50</v>
      </c>
      <c r="D58" s="216">
        <v>45013</v>
      </c>
      <c r="E58" s="215" t="s">
        <v>85</v>
      </c>
      <c r="F58" s="215" t="s">
        <v>1316</v>
      </c>
      <c r="G58" s="188" t="s">
        <v>85</v>
      </c>
      <c r="H58" s="208" t="s">
        <v>2303</v>
      </c>
      <c r="I58" s="208" t="s">
        <v>2303</v>
      </c>
      <c r="J58" s="188" t="s">
        <v>1256</v>
      </c>
      <c r="K58" s="188" t="s">
        <v>1308</v>
      </c>
      <c r="L58" s="195" t="s">
        <v>350</v>
      </c>
      <c r="M58" s="195"/>
      <c r="N58" s="208" t="s">
        <v>1254</v>
      </c>
      <c r="O58" s="213">
        <v>21.88</v>
      </c>
      <c r="P58" s="212">
        <f>IFERROR(O58/R58,"-")</f>
        <v>5.47</v>
      </c>
      <c r="Q58" s="212">
        <f t="shared" si="1"/>
        <v>0.54699999999999993</v>
      </c>
      <c r="R58" s="211">
        <v>4</v>
      </c>
      <c r="S58" s="194" t="s">
        <v>535</v>
      </c>
      <c r="T58" s="190">
        <v>10</v>
      </c>
      <c r="U58" s="193"/>
      <c r="V58" s="211"/>
      <c r="Y58" s="190">
        <v>1</v>
      </c>
      <c r="Z58" s="190"/>
      <c r="AA58" s="188" t="s">
        <v>472</v>
      </c>
      <c r="AB58" s="189"/>
      <c r="AC58" s="189"/>
    </row>
    <row r="59" spans="2:29">
      <c r="B59" s="190">
        <v>14</v>
      </c>
      <c r="C59" s="190">
        <v>1</v>
      </c>
      <c r="D59" s="216">
        <v>44988</v>
      </c>
      <c r="E59" s="224" t="s">
        <v>78</v>
      </c>
      <c r="F59" s="224" t="s">
        <v>82</v>
      </c>
      <c r="G59" s="208" t="s">
        <v>388</v>
      </c>
      <c r="H59" s="208" t="s">
        <v>2309</v>
      </c>
      <c r="I59" s="208" t="s">
        <v>389</v>
      </c>
      <c r="J59" s="208" t="s">
        <v>541</v>
      </c>
      <c r="K59" s="208" t="s">
        <v>542</v>
      </c>
      <c r="L59" s="225" t="s">
        <v>19</v>
      </c>
      <c r="M59" s="225"/>
      <c r="N59" s="228" t="s">
        <v>391</v>
      </c>
      <c r="O59" s="213" t="s">
        <v>544</v>
      </c>
      <c r="P59" s="212" t="str">
        <f>IFERROR(O59/R59,"-")</f>
        <v>-</v>
      </c>
      <c r="Q59" s="212" t="str">
        <f t="shared" si="1"/>
        <v>-</v>
      </c>
      <c r="R59" s="211">
        <v>8</v>
      </c>
      <c r="S59" s="211" t="s">
        <v>369</v>
      </c>
      <c r="T59" s="211">
        <v>8</v>
      </c>
      <c r="U59" s="208"/>
      <c r="V59" s="211">
        <v>0</v>
      </c>
      <c r="W59" s="208"/>
      <c r="X59" s="211">
        <v>0</v>
      </c>
      <c r="Y59" s="211">
        <v>0</v>
      </c>
      <c r="Z59" s="211"/>
      <c r="AA59" s="208" t="s">
        <v>472</v>
      </c>
      <c r="AB59" s="189" t="s">
        <v>1425</v>
      </c>
      <c r="AC59" s="189"/>
    </row>
    <row r="60" spans="2:29">
      <c r="B60" s="190">
        <v>14</v>
      </c>
      <c r="C60" s="190">
        <v>51</v>
      </c>
      <c r="D60" s="216">
        <v>45013</v>
      </c>
      <c r="E60" s="215" t="s">
        <v>116</v>
      </c>
      <c r="F60" s="215" t="s">
        <v>1316</v>
      </c>
      <c r="G60" s="188" t="s">
        <v>414</v>
      </c>
      <c r="H60" s="208" t="s">
        <v>694</v>
      </c>
      <c r="I60" s="188" t="s">
        <v>694</v>
      </c>
      <c r="J60" s="188" t="s">
        <v>1151</v>
      </c>
      <c r="K60" s="188" t="s">
        <v>1309</v>
      </c>
      <c r="L60" s="225" t="s">
        <v>19</v>
      </c>
      <c r="M60" s="195"/>
      <c r="N60" s="208" t="s">
        <v>416</v>
      </c>
      <c r="O60" s="213">
        <v>12.99</v>
      </c>
      <c r="P60" s="212">
        <f>IFERROR(O60/R60,"-")</f>
        <v>6.4950000000000001</v>
      </c>
      <c r="Q60" s="212">
        <f t="shared" si="1"/>
        <v>0.64949999999999997</v>
      </c>
      <c r="R60" s="211">
        <v>2</v>
      </c>
      <c r="S60" s="194" t="s">
        <v>471</v>
      </c>
      <c r="T60" s="190">
        <v>10</v>
      </c>
      <c r="U60" s="193"/>
      <c r="V60" s="211"/>
      <c r="Y60" s="190">
        <v>0</v>
      </c>
      <c r="Z60" s="190"/>
      <c r="AA60" s="188" t="s">
        <v>472</v>
      </c>
      <c r="AB60" s="189"/>
      <c r="AC60" s="189"/>
    </row>
    <row r="61" spans="2:29">
      <c r="B61" s="190">
        <v>14</v>
      </c>
      <c r="C61" s="190"/>
      <c r="D61" s="216">
        <v>44981</v>
      </c>
      <c r="E61" s="216"/>
      <c r="F61" s="229" t="s">
        <v>9</v>
      </c>
      <c r="G61" s="208" t="s">
        <v>414</v>
      </c>
      <c r="H61" s="208" t="s">
        <v>694</v>
      </c>
      <c r="I61" s="208" t="s">
        <v>694</v>
      </c>
      <c r="J61" s="188" t="s">
        <v>1422</v>
      </c>
      <c r="K61" s="188" t="s">
        <v>1423</v>
      </c>
      <c r="L61" s="225" t="s">
        <v>19</v>
      </c>
      <c r="M61" s="190"/>
      <c r="N61" s="208" t="s">
        <v>416</v>
      </c>
      <c r="O61" s="228"/>
      <c r="P61" s="212"/>
      <c r="Q61" s="212"/>
      <c r="R61" s="212"/>
      <c r="S61" s="212"/>
      <c r="T61" s="190">
        <v>10</v>
      </c>
      <c r="U61" s="212"/>
      <c r="V61" s="212"/>
      <c r="W61" s="188" t="s">
        <v>1424</v>
      </c>
      <c r="X61" s="190">
        <v>1</v>
      </c>
      <c r="Y61" s="190">
        <v>0</v>
      </c>
      <c r="Z61" s="190"/>
      <c r="AA61" s="190"/>
      <c r="AB61" s="189" t="s">
        <v>2312</v>
      </c>
      <c r="AC61" s="189"/>
    </row>
    <row r="62" spans="2:29">
      <c r="B62" s="200">
        <v>14</v>
      </c>
      <c r="C62" s="200">
        <v>7</v>
      </c>
      <c r="D62" s="210">
        <v>44994</v>
      </c>
      <c r="E62" s="209" t="s">
        <v>100</v>
      </c>
      <c r="F62" s="209" t="s">
        <v>92</v>
      </c>
      <c r="G62" s="188" t="s">
        <v>100</v>
      </c>
      <c r="H62" s="208" t="s">
        <v>100</v>
      </c>
      <c r="I62" s="188" t="s">
        <v>401</v>
      </c>
      <c r="J62" s="207" t="s">
        <v>401</v>
      </c>
      <c r="K62" s="207"/>
      <c r="L62" s="200" t="s">
        <v>19</v>
      </c>
      <c r="M62" s="200"/>
      <c r="N62" s="188" t="s">
        <v>403</v>
      </c>
      <c r="O62" s="205">
        <v>14.99</v>
      </c>
      <c r="P62" s="204">
        <f>IFERROR(O62/R62,"-")</f>
        <v>7.4950000000000001</v>
      </c>
      <c r="Q62" s="204">
        <f>IFERROR(P62/T62,"-")</f>
        <v>0.74950000000000006</v>
      </c>
      <c r="R62" s="202">
        <v>2</v>
      </c>
      <c r="S62" s="203" t="s">
        <v>355</v>
      </c>
      <c r="T62" s="202">
        <v>10</v>
      </c>
      <c r="U62" s="202"/>
      <c r="V62" s="201">
        <v>1</v>
      </c>
      <c r="W62" s="201"/>
      <c r="X62" s="201"/>
      <c r="Y62" s="201"/>
      <c r="Z62" s="200">
        <v>0</v>
      </c>
      <c r="AA62" s="200"/>
      <c r="AB62" s="199" t="s">
        <v>2302</v>
      </c>
      <c r="AC62" s="189"/>
    </row>
    <row r="63" spans="2:29">
      <c r="B63" s="190">
        <v>15</v>
      </c>
      <c r="C63" s="190">
        <v>1</v>
      </c>
      <c r="D63" s="216">
        <v>44988</v>
      </c>
      <c r="E63" s="224" t="s">
        <v>78</v>
      </c>
      <c r="F63" s="224" t="s">
        <v>82</v>
      </c>
      <c r="G63" s="208" t="s">
        <v>388</v>
      </c>
      <c r="H63" s="208" t="s">
        <v>2309</v>
      </c>
      <c r="I63" s="208" t="s">
        <v>389</v>
      </c>
      <c r="J63" s="208" t="s">
        <v>546</v>
      </c>
      <c r="K63" s="208" t="s">
        <v>547</v>
      </c>
      <c r="L63" s="225" t="s">
        <v>19</v>
      </c>
      <c r="M63" s="225"/>
      <c r="N63" s="228" t="s">
        <v>391</v>
      </c>
      <c r="O63" s="213">
        <v>44</v>
      </c>
      <c r="P63" s="212">
        <f>IFERROR(O63/R63,"-")</f>
        <v>44</v>
      </c>
      <c r="Q63" s="212">
        <f>IFERROR(P63/T63,"-")</f>
        <v>5.5</v>
      </c>
      <c r="R63" s="211">
        <v>1</v>
      </c>
      <c r="S63" s="211" t="s">
        <v>369</v>
      </c>
      <c r="T63" s="211">
        <v>8</v>
      </c>
      <c r="U63" s="208"/>
      <c r="V63" s="211">
        <v>0</v>
      </c>
      <c r="W63" s="208"/>
      <c r="X63" s="211">
        <v>0</v>
      </c>
      <c r="Y63" s="211">
        <v>0</v>
      </c>
      <c r="Z63" s="211"/>
      <c r="AA63" s="208" t="s">
        <v>472</v>
      </c>
      <c r="AB63" s="189" t="s">
        <v>1425</v>
      </c>
      <c r="AC63" s="189"/>
    </row>
    <row r="64" spans="2:29">
      <c r="B64" s="190">
        <v>15</v>
      </c>
      <c r="C64" s="190">
        <v>51</v>
      </c>
      <c r="D64" s="216">
        <v>45013</v>
      </c>
      <c r="E64" s="215" t="s">
        <v>116</v>
      </c>
      <c r="F64" s="215" t="s">
        <v>1316</v>
      </c>
      <c r="G64" s="188" t="s">
        <v>414</v>
      </c>
      <c r="H64" s="208" t="s">
        <v>694</v>
      </c>
      <c r="I64" s="188" t="s">
        <v>694</v>
      </c>
      <c r="J64" s="188" t="s">
        <v>1156</v>
      </c>
      <c r="K64" s="188" t="s">
        <v>1310</v>
      </c>
      <c r="L64" s="225" t="s">
        <v>19</v>
      </c>
      <c r="M64" s="195"/>
      <c r="N64" s="208" t="s">
        <v>416</v>
      </c>
      <c r="O64" s="213">
        <v>6.99</v>
      </c>
      <c r="P64" s="212">
        <f>IFERROR(O64/R64,"-")</f>
        <v>6.99</v>
      </c>
      <c r="Q64" s="212">
        <f>IFERROR(P64/T64,"-")</f>
        <v>0.69900000000000007</v>
      </c>
      <c r="R64" s="211">
        <v>1</v>
      </c>
      <c r="S64" s="194" t="s">
        <v>477</v>
      </c>
      <c r="T64" s="190">
        <v>10</v>
      </c>
      <c r="U64" s="193"/>
      <c r="V64" s="211"/>
      <c r="Y64" s="190">
        <v>0</v>
      </c>
      <c r="Z64" s="190"/>
      <c r="AA64" s="188" t="s">
        <v>472</v>
      </c>
      <c r="AB64" s="189"/>
      <c r="AC64" s="189"/>
    </row>
    <row r="65" spans="2:29">
      <c r="B65" s="190">
        <v>15</v>
      </c>
      <c r="C65" s="190"/>
      <c r="D65" s="216">
        <v>44981</v>
      </c>
      <c r="E65" s="216"/>
      <c r="F65" s="229" t="s">
        <v>9</v>
      </c>
      <c r="G65" s="208" t="s">
        <v>414</v>
      </c>
      <c r="H65" s="208" t="s">
        <v>694</v>
      </c>
      <c r="I65" s="208" t="s">
        <v>694</v>
      </c>
      <c r="J65" s="188" t="s">
        <v>1427</v>
      </c>
      <c r="K65" s="188" t="s">
        <v>1428</v>
      </c>
      <c r="L65" s="225" t="s">
        <v>19</v>
      </c>
      <c r="M65" s="190"/>
      <c r="N65" s="208" t="s">
        <v>416</v>
      </c>
      <c r="O65" s="228"/>
      <c r="P65" s="212"/>
      <c r="Q65" s="212"/>
      <c r="R65" s="212"/>
      <c r="S65" s="212"/>
      <c r="T65" s="190">
        <v>10</v>
      </c>
      <c r="U65" s="212"/>
      <c r="V65" s="212"/>
      <c r="W65" s="188" t="s">
        <v>1424</v>
      </c>
      <c r="X65" s="190">
        <v>1</v>
      </c>
      <c r="Y65" s="190">
        <v>0</v>
      </c>
      <c r="Z65" s="190"/>
      <c r="AA65" s="190"/>
      <c r="AB65" s="189" t="s">
        <v>1344</v>
      </c>
      <c r="AC65" s="189"/>
    </row>
    <row r="66" spans="2:29">
      <c r="B66" s="200">
        <v>15</v>
      </c>
      <c r="C66" s="200">
        <v>7</v>
      </c>
      <c r="D66" s="210">
        <v>44994</v>
      </c>
      <c r="E66" s="209" t="s">
        <v>100</v>
      </c>
      <c r="F66" s="209" t="s">
        <v>92</v>
      </c>
      <c r="G66" s="188" t="s">
        <v>100</v>
      </c>
      <c r="H66" s="208" t="s">
        <v>100</v>
      </c>
      <c r="I66" s="188" t="s">
        <v>401</v>
      </c>
      <c r="J66" s="207" t="s">
        <v>401</v>
      </c>
      <c r="K66" s="207"/>
      <c r="L66" s="200" t="s">
        <v>19</v>
      </c>
      <c r="M66" s="200"/>
      <c r="N66" s="188" t="s">
        <v>403</v>
      </c>
      <c r="O66" s="205">
        <v>29.49</v>
      </c>
      <c r="P66" s="204">
        <f>IFERROR(O66/R66,"-")</f>
        <v>7.3724999999999996</v>
      </c>
      <c r="Q66" s="204">
        <f>IFERROR(P66/T66,"-")</f>
        <v>0.73724999999999996</v>
      </c>
      <c r="R66" s="202">
        <v>4</v>
      </c>
      <c r="S66" s="203" t="s">
        <v>404</v>
      </c>
      <c r="T66" s="202">
        <v>10</v>
      </c>
      <c r="U66" s="202"/>
      <c r="V66" s="201">
        <v>1</v>
      </c>
      <c r="W66" s="201"/>
      <c r="X66" s="201"/>
      <c r="Y66" s="201"/>
      <c r="Z66" s="200">
        <v>0</v>
      </c>
      <c r="AA66" s="200"/>
      <c r="AB66" s="199" t="s">
        <v>2302</v>
      </c>
      <c r="AC66" s="189"/>
    </row>
    <row r="67" spans="2:29">
      <c r="B67" s="190">
        <v>16</v>
      </c>
      <c r="C67" s="190">
        <v>1</v>
      </c>
      <c r="D67" s="216">
        <v>44988</v>
      </c>
      <c r="E67" s="224" t="s">
        <v>78</v>
      </c>
      <c r="F67" s="224" t="s">
        <v>82</v>
      </c>
      <c r="G67" s="208" t="s">
        <v>2313</v>
      </c>
      <c r="H67" s="208" t="s">
        <v>550</v>
      </c>
      <c r="I67" s="208" t="s">
        <v>551</v>
      </c>
      <c r="J67" s="208" t="s">
        <v>552</v>
      </c>
      <c r="K67" s="208" t="s">
        <v>553</v>
      </c>
      <c r="L67" s="225" t="s">
        <v>350</v>
      </c>
      <c r="M67" s="225"/>
      <c r="N67" s="228" t="s">
        <v>555</v>
      </c>
      <c r="O67" s="213" t="s">
        <v>544</v>
      </c>
      <c r="P67" s="212" t="str">
        <f>IFERROR(O67/R67,"-")</f>
        <v>-</v>
      </c>
      <c r="Q67" s="212" t="str">
        <f>IFERROR(P67/T67,"-")</f>
        <v>-</v>
      </c>
      <c r="R67" s="211">
        <v>1</v>
      </c>
      <c r="S67" s="211" t="s">
        <v>369</v>
      </c>
      <c r="T67" s="211">
        <v>10</v>
      </c>
      <c r="U67" s="208"/>
      <c r="V67" s="211">
        <v>0</v>
      </c>
      <c r="W67" s="208"/>
      <c r="X67" s="211">
        <v>0</v>
      </c>
      <c r="Y67" s="211">
        <v>1</v>
      </c>
      <c r="Z67" s="211"/>
      <c r="AA67" s="208" t="s">
        <v>472</v>
      </c>
      <c r="AB67" s="189" t="s">
        <v>1425</v>
      </c>
      <c r="AC67" s="189"/>
    </row>
    <row r="68" spans="2:29">
      <c r="B68" s="200">
        <v>16</v>
      </c>
      <c r="C68" s="200">
        <v>7</v>
      </c>
      <c r="D68" s="210">
        <v>45015</v>
      </c>
      <c r="E68" s="209" t="s">
        <v>100</v>
      </c>
      <c r="F68" s="209" t="s">
        <v>92</v>
      </c>
      <c r="G68" s="208" t="s">
        <v>374</v>
      </c>
      <c r="H68" s="208" t="s">
        <v>374</v>
      </c>
      <c r="I68" s="208" t="s">
        <v>375</v>
      </c>
      <c r="J68" s="207" t="s">
        <v>406</v>
      </c>
      <c r="K68" s="207"/>
      <c r="L68" s="195" t="s">
        <v>19</v>
      </c>
      <c r="M68" s="200"/>
      <c r="N68" s="188" t="s">
        <v>376</v>
      </c>
      <c r="O68" s="205">
        <v>19.989999999999998</v>
      </c>
      <c r="P68" s="204">
        <f>IFERROR(O68/R68,"-")</f>
        <v>19.989999999999998</v>
      </c>
      <c r="Q68" s="204">
        <f>IFERROR(P68/T68,"-")</f>
        <v>1.9989999999999999</v>
      </c>
      <c r="R68" s="202">
        <v>1</v>
      </c>
      <c r="S68" s="203" t="s">
        <v>369</v>
      </c>
      <c r="T68" s="202">
        <v>10</v>
      </c>
      <c r="U68" s="202"/>
      <c r="V68" s="201"/>
      <c r="W68" s="201"/>
      <c r="X68" s="201"/>
      <c r="Y68" s="201"/>
      <c r="Z68" s="200"/>
      <c r="AA68" s="200"/>
      <c r="AB68" s="199"/>
      <c r="AC68" s="189"/>
    </row>
    <row r="69" spans="2:29">
      <c r="B69" s="190">
        <v>16</v>
      </c>
      <c r="C69" s="190"/>
      <c r="D69" s="216">
        <v>44981</v>
      </c>
      <c r="E69" s="216"/>
      <c r="F69" s="229" t="s">
        <v>9</v>
      </c>
      <c r="G69" s="208" t="s">
        <v>414</v>
      </c>
      <c r="H69" s="208" t="s">
        <v>694</v>
      </c>
      <c r="I69" s="208" t="s">
        <v>694</v>
      </c>
      <c r="J69" s="188" t="s">
        <v>1422</v>
      </c>
      <c r="K69" s="188" t="s">
        <v>1429</v>
      </c>
      <c r="L69" s="225" t="s">
        <v>19</v>
      </c>
      <c r="M69" s="190"/>
      <c r="N69" s="208" t="s">
        <v>416</v>
      </c>
      <c r="O69" s="228"/>
      <c r="P69" s="212"/>
      <c r="Q69" s="212"/>
      <c r="R69" s="212"/>
      <c r="S69" s="212"/>
      <c r="T69" s="190">
        <v>10</v>
      </c>
      <c r="U69" s="212"/>
      <c r="V69" s="212"/>
      <c r="W69" s="188" t="s">
        <v>1424</v>
      </c>
      <c r="X69" s="190">
        <v>1</v>
      </c>
      <c r="Y69" s="190">
        <v>0</v>
      </c>
      <c r="Z69" s="190"/>
      <c r="AA69" s="190"/>
      <c r="AB69" s="189" t="s">
        <v>2312</v>
      </c>
      <c r="AC69" s="189"/>
    </row>
    <row r="70" spans="2:29">
      <c r="B70" s="190">
        <v>16</v>
      </c>
      <c r="C70" s="190">
        <v>52</v>
      </c>
      <c r="D70" s="216">
        <v>45013</v>
      </c>
      <c r="E70" s="215" t="s">
        <v>93</v>
      </c>
      <c r="F70" s="215" t="s">
        <v>1316</v>
      </c>
      <c r="G70" s="188" t="s">
        <v>706</v>
      </c>
      <c r="H70" s="208" t="s">
        <v>706</v>
      </c>
      <c r="I70" s="188" t="s">
        <v>707</v>
      </c>
      <c r="J70" s="188" t="s">
        <v>1311</v>
      </c>
      <c r="K70" s="188" t="s">
        <v>1068</v>
      </c>
      <c r="L70" s="225" t="s">
        <v>350</v>
      </c>
      <c r="M70" s="195"/>
      <c r="N70" s="208" t="s">
        <v>2307</v>
      </c>
      <c r="O70" s="213">
        <v>20.89</v>
      </c>
      <c r="P70" s="212">
        <f>IFERROR(O70/R70,"-")</f>
        <v>6.9633333333333338</v>
      </c>
      <c r="Q70" s="212">
        <f>IFERROR(P70/T70,"-")</f>
        <v>0.69633333333333336</v>
      </c>
      <c r="R70" s="211">
        <v>3</v>
      </c>
      <c r="S70" s="194" t="str">
        <f>IF(R70=1,"Single canister",CONCATENATE(R70,"-Pack"))</f>
        <v>3-Pack</v>
      </c>
      <c r="T70" s="190">
        <v>10</v>
      </c>
      <c r="U70" s="193"/>
      <c r="V70" s="211"/>
      <c r="Y70" s="190">
        <v>1</v>
      </c>
      <c r="Z70" s="190"/>
      <c r="AA70" s="188" t="s">
        <v>472</v>
      </c>
      <c r="AB70" s="189"/>
      <c r="AC70" s="189"/>
    </row>
    <row r="71" spans="2:29">
      <c r="B71" s="190">
        <v>17</v>
      </c>
      <c r="C71" s="190">
        <v>1</v>
      </c>
      <c r="D71" s="216">
        <v>44988</v>
      </c>
      <c r="E71" s="224" t="s">
        <v>78</v>
      </c>
      <c r="F71" s="224" t="s">
        <v>82</v>
      </c>
      <c r="G71" s="208" t="s">
        <v>374</v>
      </c>
      <c r="H71" s="208" t="s">
        <v>374</v>
      </c>
      <c r="I71" s="208" t="s">
        <v>375</v>
      </c>
      <c r="J71" s="208" t="s">
        <v>557</v>
      </c>
      <c r="K71" s="208" t="s">
        <v>558</v>
      </c>
      <c r="L71" s="195" t="s">
        <v>19</v>
      </c>
      <c r="M71" s="195"/>
      <c r="N71" s="188" t="s">
        <v>376</v>
      </c>
      <c r="O71" s="213">
        <v>7.39</v>
      </c>
      <c r="P71" s="212">
        <f>IFERROR(O71/R71,"-")</f>
        <v>7.39</v>
      </c>
      <c r="Q71" s="212">
        <f>IFERROR(P71/T71,"-")</f>
        <v>2.1114285714285712</v>
      </c>
      <c r="R71" s="211">
        <v>1</v>
      </c>
      <c r="S71" s="211" t="s">
        <v>369</v>
      </c>
      <c r="T71" s="211">
        <v>3.5</v>
      </c>
      <c r="U71" s="208" t="s">
        <v>560</v>
      </c>
      <c r="V71" s="211">
        <v>1</v>
      </c>
      <c r="W71" s="208" t="s">
        <v>561</v>
      </c>
      <c r="X71" s="211">
        <v>1</v>
      </c>
      <c r="Y71" s="211">
        <v>0</v>
      </c>
      <c r="Z71" s="211"/>
      <c r="AA71" s="208" t="s">
        <v>472</v>
      </c>
      <c r="AB71" s="189" t="s">
        <v>1344</v>
      </c>
      <c r="AC71" s="189"/>
    </row>
    <row r="72" spans="2:29">
      <c r="B72" s="190">
        <v>17</v>
      </c>
      <c r="C72" s="190"/>
      <c r="D72" s="216">
        <v>44981</v>
      </c>
      <c r="E72" s="216"/>
      <c r="F72" s="229" t="s">
        <v>9</v>
      </c>
      <c r="G72" s="208" t="s">
        <v>414</v>
      </c>
      <c r="H72" s="208" t="s">
        <v>694</v>
      </c>
      <c r="I72" s="208" t="s">
        <v>694</v>
      </c>
      <c r="J72" s="188" t="s">
        <v>1430</v>
      </c>
      <c r="K72" s="188" t="s">
        <v>1431</v>
      </c>
      <c r="L72" s="225" t="s">
        <v>19</v>
      </c>
      <c r="M72" s="190"/>
      <c r="N72" s="208" t="s">
        <v>416</v>
      </c>
      <c r="O72" s="228"/>
      <c r="P72" s="212"/>
      <c r="Q72" s="212"/>
      <c r="R72" s="212"/>
      <c r="S72" s="212"/>
      <c r="T72" s="190">
        <v>10</v>
      </c>
      <c r="U72" s="212"/>
      <c r="V72" s="212"/>
      <c r="W72" s="188" t="s">
        <v>1424</v>
      </c>
      <c r="X72" s="190">
        <v>1</v>
      </c>
      <c r="Y72" s="190">
        <v>0</v>
      </c>
      <c r="Z72" s="190"/>
      <c r="AA72" s="190"/>
      <c r="AB72" s="189" t="s">
        <v>2312</v>
      </c>
      <c r="AC72" s="189"/>
    </row>
    <row r="73" spans="2:29">
      <c r="B73" s="190">
        <v>17</v>
      </c>
      <c r="C73" s="190">
        <v>52</v>
      </c>
      <c r="D73" s="216">
        <v>45013</v>
      </c>
      <c r="E73" s="215" t="s">
        <v>93</v>
      </c>
      <c r="F73" s="215" t="s">
        <v>1316</v>
      </c>
      <c r="G73" s="188" t="s">
        <v>706</v>
      </c>
      <c r="H73" s="208" t="s">
        <v>706</v>
      </c>
      <c r="I73" s="188" t="s">
        <v>707</v>
      </c>
      <c r="J73" s="188" t="s">
        <v>1314</v>
      </c>
      <c r="K73" s="188" t="s">
        <v>1076</v>
      </c>
      <c r="L73" s="225" t="s">
        <v>350</v>
      </c>
      <c r="M73" s="195"/>
      <c r="N73" s="208" t="s">
        <v>2307</v>
      </c>
      <c r="O73" s="213">
        <v>10.99</v>
      </c>
      <c r="P73" s="212">
        <f>IFERROR(O73/R73,"-")</f>
        <v>10.99</v>
      </c>
      <c r="Q73" s="212">
        <f>IFERROR(P73/T73,"-")</f>
        <v>1.099</v>
      </c>
      <c r="R73" s="211">
        <v>1</v>
      </c>
      <c r="S73" s="194" t="str">
        <f>IF(R73=1,"Single canister",CONCATENATE(R73,"-Pack"))</f>
        <v>Single canister</v>
      </c>
      <c r="T73" s="190">
        <v>10</v>
      </c>
      <c r="U73" s="193"/>
      <c r="V73" s="211"/>
      <c r="Y73" s="190">
        <v>1</v>
      </c>
      <c r="Z73" s="190"/>
      <c r="AA73" s="188" t="s">
        <v>472</v>
      </c>
      <c r="AB73" s="189"/>
      <c r="AC73" s="189"/>
    </row>
    <row r="74" spans="2:29">
      <c r="B74" s="200">
        <v>17</v>
      </c>
      <c r="C74" s="200">
        <v>7</v>
      </c>
      <c r="D74" s="210">
        <v>45015</v>
      </c>
      <c r="E74" s="209" t="s">
        <v>100</v>
      </c>
      <c r="F74" s="209" t="s">
        <v>92</v>
      </c>
      <c r="G74" s="207" t="s">
        <v>100</v>
      </c>
      <c r="H74" s="208" t="s">
        <v>100</v>
      </c>
      <c r="I74" s="188" t="s">
        <v>401</v>
      </c>
      <c r="J74" s="207" t="s">
        <v>401</v>
      </c>
      <c r="K74" s="207"/>
      <c r="L74" s="200" t="s">
        <v>19</v>
      </c>
      <c r="M74" s="200"/>
      <c r="N74" s="188" t="s">
        <v>403</v>
      </c>
      <c r="O74" s="205">
        <v>12.99</v>
      </c>
      <c r="P74" s="204">
        <f>IFERROR(O74/R74,"-")</f>
        <v>12.99</v>
      </c>
      <c r="Q74" s="204">
        <f>IFERROR(P74/T74,"-")</f>
        <v>1.2989999999999999</v>
      </c>
      <c r="R74" s="202">
        <v>1</v>
      </c>
      <c r="S74" s="203" t="s">
        <v>369</v>
      </c>
      <c r="T74" s="202">
        <v>10</v>
      </c>
      <c r="U74" s="202"/>
      <c r="V74" s="201">
        <v>1</v>
      </c>
      <c r="W74" s="201"/>
      <c r="X74" s="201"/>
      <c r="Y74" s="201"/>
      <c r="Z74" s="200">
        <v>0</v>
      </c>
      <c r="AA74" s="200"/>
      <c r="AB74" s="199" t="s">
        <v>2302</v>
      </c>
      <c r="AC74" s="189"/>
    </row>
    <row r="75" spans="2:29">
      <c r="B75" s="190">
        <v>18</v>
      </c>
      <c r="C75" s="190">
        <v>1</v>
      </c>
      <c r="D75" s="216">
        <v>44988</v>
      </c>
      <c r="E75" s="224" t="s">
        <v>78</v>
      </c>
      <c r="F75" s="224" t="s">
        <v>82</v>
      </c>
      <c r="G75" s="208" t="s">
        <v>374</v>
      </c>
      <c r="H75" s="208" t="s">
        <v>374</v>
      </c>
      <c r="I75" s="208" t="s">
        <v>375</v>
      </c>
      <c r="J75" s="208" t="s">
        <v>563</v>
      </c>
      <c r="K75" s="208" t="s">
        <v>564</v>
      </c>
      <c r="L75" s="195" t="s">
        <v>19</v>
      </c>
      <c r="M75" s="195"/>
      <c r="N75" s="188" t="s">
        <v>376</v>
      </c>
      <c r="O75" s="213">
        <v>32.9</v>
      </c>
      <c r="P75" s="212">
        <f>IFERROR(O75/R75,"-")</f>
        <v>5.4833333333333334</v>
      </c>
      <c r="Q75" s="212">
        <f>IFERROR(P75/T75,"-")</f>
        <v>0.54833333333333334</v>
      </c>
      <c r="R75" s="211">
        <v>6</v>
      </c>
      <c r="S75" s="211" t="s">
        <v>377</v>
      </c>
      <c r="T75" s="211">
        <v>10</v>
      </c>
      <c r="U75" s="208" t="s">
        <v>566</v>
      </c>
      <c r="V75" s="211">
        <v>1</v>
      </c>
      <c r="W75" s="208"/>
      <c r="X75" s="211">
        <v>0</v>
      </c>
      <c r="Y75" s="211">
        <v>0</v>
      </c>
      <c r="Z75" s="211"/>
      <c r="AA75" s="208" t="s">
        <v>472</v>
      </c>
      <c r="AB75" s="189" t="s">
        <v>1344</v>
      </c>
      <c r="AC75" s="189"/>
    </row>
    <row r="76" spans="2:29">
      <c r="B76" s="190">
        <v>18</v>
      </c>
      <c r="C76" s="190"/>
      <c r="D76" s="216">
        <v>44981</v>
      </c>
      <c r="E76" s="216"/>
      <c r="F76" s="229" t="s">
        <v>9</v>
      </c>
      <c r="G76" s="208" t="s">
        <v>414</v>
      </c>
      <c r="H76" s="208" t="s">
        <v>694</v>
      </c>
      <c r="I76" s="208" t="s">
        <v>694</v>
      </c>
      <c r="J76" s="188" t="s">
        <v>1432</v>
      </c>
      <c r="K76" s="188" t="s">
        <v>1433</v>
      </c>
      <c r="L76" s="225" t="s">
        <v>19</v>
      </c>
      <c r="M76" s="190"/>
      <c r="N76" s="208" t="s">
        <v>416</v>
      </c>
      <c r="O76" s="228"/>
      <c r="P76" s="212"/>
      <c r="Q76" s="212"/>
      <c r="R76" s="212"/>
      <c r="S76" s="212"/>
      <c r="T76" s="190">
        <v>3.5</v>
      </c>
      <c r="U76" s="212"/>
      <c r="V76" s="212"/>
      <c r="W76" s="188" t="s">
        <v>1424</v>
      </c>
      <c r="X76" s="190">
        <v>1</v>
      </c>
      <c r="Y76" s="190">
        <v>0</v>
      </c>
      <c r="Z76" s="190"/>
      <c r="AA76" s="190"/>
      <c r="AB76" s="189" t="s">
        <v>2312</v>
      </c>
      <c r="AC76" s="189"/>
    </row>
    <row r="77" spans="2:29">
      <c r="B77" s="190">
        <v>18</v>
      </c>
      <c r="C77" s="190">
        <v>52</v>
      </c>
      <c r="D77" s="216">
        <v>45013</v>
      </c>
      <c r="E77" s="215" t="s">
        <v>93</v>
      </c>
      <c r="F77" s="215" t="s">
        <v>1316</v>
      </c>
      <c r="G77" s="188" t="s">
        <v>706</v>
      </c>
      <c r="H77" s="208" t="s">
        <v>706</v>
      </c>
      <c r="I77" s="188" t="s">
        <v>707</v>
      </c>
      <c r="J77" s="188" t="s">
        <v>1315</v>
      </c>
      <c r="K77" s="188" t="s">
        <v>1078</v>
      </c>
      <c r="L77" s="225" t="s">
        <v>350</v>
      </c>
      <c r="M77" s="195"/>
      <c r="N77" s="208" t="s">
        <v>2307</v>
      </c>
      <c r="O77" s="213">
        <v>7.49</v>
      </c>
      <c r="P77" s="212">
        <f>IFERROR(O77/R77,"-")</f>
        <v>7.49</v>
      </c>
      <c r="Q77" s="212">
        <f>IFERROR(P77/T77,"-")</f>
        <v>2.14</v>
      </c>
      <c r="R77" s="211">
        <v>1</v>
      </c>
      <c r="S77" s="194" t="str">
        <f>IF(R77=1,"Single canister",CONCATENATE(R77,"-Pack"))</f>
        <v>Single canister</v>
      </c>
      <c r="T77" s="190">
        <v>3.5</v>
      </c>
      <c r="U77" s="193"/>
      <c r="V77" s="211"/>
      <c r="Y77" s="190">
        <v>1</v>
      </c>
      <c r="Z77" s="190"/>
      <c r="AA77" s="188" t="s">
        <v>472</v>
      </c>
      <c r="AB77" s="189"/>
      <c r="AC77" s="189"/>
    </row>
    <row r="78" spans="2:29">
      <c r="B78" s="200">
        <v>18</v>
      </c>
      <c r="C78" s="200">
        <v>7</v>
      </c>
      <c r="D78" s="210">
        <v>45015</v>
      </c>
      <c r="E78" s="209" t="s">
        <v>100</v>
      </c>
      <c r="F78" s="209" t="s">
        <v>92</v>
      </c>
      <c r="G78" s="207" t="s">
        <v>100</v>
      </c>
      <c r="H78" s="208" t="s">
        <v>100</v>
      </c>
      <c r="I78" s="188" t="s">
        <v>401</v>
      </c>
      <c r="J78" s="207" t="s">
        <v>401</v>
      </c>
      <c r="K78" s="207"/>
      <c r="L78" s="200" t="s">
        <v>19</v>
      </c>
      <c r="M78" s="200"/>
      <c r="N78" s="188" t="s">
        <v>403</v>
      </c>
      <c r="O78" s="205"/>
      <c r="P78" s="204" t="s">
        <v>412</v>
      </c>
      <c r="Q78" s="204" t="s">
        <v>412</v>
      </c>
      <c r="R78" s="202">
        <v>2</v>
      </c>
      <c r="S78" s="203" t="s">
        <v>355</v>
      </c>
      <c r="T78" s="202">
        <v>10</v>
      </c>
      <c r="U78" s="202"/>
      <c r="V78" s="201">
        <v>1</v>
      </c>
      <c r="W78" s="201"/>
      <c r="X78" s="201"/>
      <c r="Y78" s="201"/>
      <c r="Z78" s="200">
        <v>0</v>
      </c>
      <c r="AA78" s="200"/>
      <c r="AB78" s="199" t="s">
        <v>2302</v>
      </c>
      <c r="AC78" s="189"/>
    </row>
    <row r="79" spans="2:29">
      <c r="B79" s="190">
        <v>19</v>
      </c>
      <c r="C79" s="190"/>
      <c r="D79" s="216">
        <v>44986</v>
      </c>
      <c r="E79" s="216"/>
      <c r="F79" s="229" t="s">
        <v>9</v>
      </c>
      <c r="G79" s="228" t="s">
        <v>444</v>
      </c>
      <c r="H79" s="208" t="s">
        <v>442</v>
      </c>
      <c r="I79" s="188" t="s">
        <v>473</v>
      </c>
      <c r="J79" s="188" t="s">
        <v>1440</v>
      </c>
      <c r="K79" s="188" t="s">
        <v>1441</v>
      </c>
      <c r="L79" s="190" t="s">
        <v>2314</v>
      </c>
      <c r="M79" s="231" t="s">
        <v>1442</v>
      </c>
      <c r="N79" s="228" t="s">
        <v>444</v>
      </c>
      <c r="O79" s="228"/>
      <c r="P79" s="212"/>
      <c r="Q79" s="212"/>
      <c r="R79" s="212"/>
      <c r="S79" s="212"/>
      <c r="T79" s="190">
        <v>10</v>
      </c>
      <c r="U79" s="212"/>
      <c r="V79" s="212"/>
      <c r="W79" s="188" t="s">
        <v>350</v>
      </c>
      <c r="X79" s="190">
        <v>0</v>
      </c>
      <c r="Y79" s="190">
        <v>1</v>
      </c>
      <c r="Z79" s="190"/>
      <c r="AA79" s="190"/>
      <c r="AB79" s="189" t="s">
        <v>1344</v>
      </c>
      <c r="AC79" s="189"/>
    </row>
    <row r="80" spans="2:29">
      <c r="B80" s="190">
        <v>19</v>
      </c>
      <c r="C80" s="190">
        <v>1</v>
      </c>
      <c r="D80" s="216">
        <v>44988</v>
      </c>
      <c r="E80" s="224" t="s">
        <v>78</v>
      </c>
      <c r="F80" s="224" t="s">
        <v>82</v>
      </c>
      <c r="G80" s="208" t="s">
        <v>374</v>
      </c>
      <c r="H80" s="208" t="s">
        <v>374</v>
      </c>
      <c r="I80" s="208" t="s">
        <v>375</v>
      </c>
      <c r="J80" s="208" t="s">
        <v>568</v>
      </c>
      <c r="K80" s="208" t="s">
        <v>569</v>
      </c>
      <c r="L80" s="195" t="s">
        <v>19</v>
      </c>
      <c r="M80" s="195"/>
      <c r="N80" s="188" t="s">
        <v>376</v>
      </c>
      <c r="O80" s="213">
        <v>12.52</v>
      </c>
      <c r="P80" s="212">
        <f>IFERROR(O80/R80,"-")</f>
        <v>6.26</v>
      </c>
      <c r="Q80" s="212">
        <f>IFERROR(P80/T80,"-")</f>
        <v>0.626</v>
      </c>
      <c r="R80" s="211">
        <v>2</v>
      </c>
      <c r="S80" s="211" t="s">
        <v>355</v>
      </c>
      <c r="T80" s="211">
        <v>10</v>
      </c>
      <c r="U80" s="208"/>
      <c r="V80" s="211">
        <v>1</v>
      </c>
      <c r="W80" s="208" t="s">
        <v>572</v>
      </c>
      <c r="X80" s="211">
        <v>1</v>
      </c>
      <c r="Y80" s="211">
        <v>0</v>
      </c>
      <c r="Z80" s="211"/>
      <c r="AA80" s="208" t="s">
        <v>472</v>
      </c>
      <c r="AB80" s="189" t="s">
        <v>1344</v>
      </c>
      <c r="AC80" s="189"/>
    </row>
    <row r="81" spans="2:29">
      <c r="B81" s="200">
        <v>19</v>
      </c>
      <c r="C81" s="200">
        <v>14</v>
      </c>
      <c r="D81" s="210">
        <v>44972</v>
      </c>
      <c r="E81" s="209" t="s">
        <v>116</v>
      </c>
      <c r="F81" s="209" t="s">
        <v>92</v>
      </c>
      <c r="G81" s="208" t="s">
        <v>414</v>
      </c>
      <c r="H81" s="208" t="s">
        <v>694</v>
      </c>
      <c r="I81" s="208" t="s">
        <v>694</v>
      </c>
      <c r="J81" s="199" t="s">
        <v>415</v>
      </c>
      <c r="K81" s="199"/>
      <c r="L81" s="225" t="s">
        <v>19</v>
      </c>
      <c r="M81" s="200"/>
      <c r="N81" s="208" t="s">
        <v>416</v>
      </c>
      <c r="O81" s="205">
        <v>12.99</v>
      </c>
      <c r="P81" s="204">
        <f>IFERROR(O81/R81,"-")</f>
        <v>6.4950000000000001</v>
      </c>
      <c r="Q81" s="204">
        <f>IFERROR(P81/T81,"-")</f>
        <v>0.64949999999999997</v>
      </c>
      <c r="R81" s="202">
        <v>2</v>
      </c>
      <c r="S81" s="202" t="s">
        <v>355</v>
      </c>
      <c r="T81" s="202">
        <v>10</v>
      </c>
      <c r="U81" s="202"/>
      <c r="V81" s="201">
        <v>1</v>
      </c>
      <c r="W81" s="201"/>
      <c r="X81" s="201"/>
      <c r="Y81" s="201"/>
      <c r="Z81" s="200">
        <v>0</v>
      </c>
      <c r="AA81" s="200"/>
      <c r="AB81" s="199" t="s">
        <v>2302</v>
      </c>
      <c r="AC81" s="189"/>
    </row>
    <row r="82" spans="2:29">
      <c r="B82" s="190">
        <v>19</v>
      </c>
      <c r="C82" s="190">
        <v>53</v>
      </c>
      <c r="D82" s="216">
        <v>45014</v>
      </c>
      <c r="E82" s="215" t="s">
        <v>85</v>
      </c>
      <c r="F82" s="215" t="s">
        <v>1317</v>
      </c>
      <c r="G82" s="188" t="s">
        <v>85</v>
      </c>
      <c r="H82" s="208" t="s">
        <v>2303</v>
      </c>
      <c r="I82" s="208" t="s">
        <v>2303</v>
      </c>
      <c r="J82" s="188" t="s">
        <v>1251</v>
      </c>
      <c r="K82" s="188" t="s">
        <v>1318</v>
      </c>
      <c r="L82" s="195" t="s">
        <v>350</v>
      </c>
      <c r="M82" s="195"/>
      <c r="N82" s="208" t="s">
        <v>1254</v>
      </c>
      <c r="O82" s="213">
        <v>4.97</v>
      </c>
      <c r="P82" s="212">
        <f>IFERROR(O82/R82,"-")</f>
        <v>4.97</v>
      </c>
      <c r="Q82" s="212">
        <f>IFERROR(P82/T82,"-")</f>
        <v>0.497</v>
      </c>
      <c r="R82" s="211">
        <v>1</v>
      </c>
      <c r="S82" s="194" t="str">
        <f>IF(R82=1,"Single canister",CONCATENATE(R82,"-Pack"))</f>
        <v>Single canister</v>
      </c>
      <c r="T82" s="190">
        <v>10</v>
      </c>
      <c r="U82" s="193"/>
      <c r="V82" s="211"/>
      <c r="Y82" s="190">
        <v>1</v>
      </c>
      <c r="Z82" s="190"/>
      <c r="AA82" s="188" t="s">
        <v>472</v>
      </c>
      <c r="AB82" s="189"/>
      <c r="AC82" s="189"/>
    </row>
    <row r="83" spans="2:29">
      <c r="B83" s="190">
        <v>20</v>
      </c>
      <c r="C83" s="190"/>
      <c r="D83" s="216">
        <v>44986</v>
      </c>
      <c r="E83" s="216"/>
      <c r="F83" s="229" t="s">
        <v>9</v>
      </c>
      <c r="G83" s="228" t="s">
        <v>444</v>
      </c>
      <c r="H83" s="208" t="s">
        <v>442</v>
      </c>
      <c r="I83" s="188" t="s">
        <v>473</v>
      </c>
      <c r="J83" s="188" t="s">
        <v>1444</v>
      </c>
      <c r="K83" s="188" t="s">
        <v>1445</v>
      </c>
      <c r="L83" s="190" t="s">
        <v>2314</v>
      </c>
      <c r="M83" s="231" t="s">
        <v>1442</v>
      </c>
      <c r="N83" s="228" t="s">
        <v>444</v>
      </c>
      <c r="O83" s="228"/>
      <c r="P83" s="212"/>
      <c r="Q83" s="212"/>
      <c r="R83" s="212"/>
      <c r="S83" s="212"/>
      <c r="T83" s="190">
        <v>10</v>
      </c>
      <c r="U83" s="212"/>
      <c r="V83" s="212"/>
      <c r="W83" s="188" t="s">
        <v>350</v>
      </c>
      <c r="X83" s="190">
        <v>0</v>
      </c>
      <c r="Y83" s="190">
        <v>1</v>
      </c>
      <c r="Z83" s="190"/>
      <c r="AA83" s="190"/>
      <c r="AB83" s="189" t="s">
        <v>1344</v>
      </c>
      <c r="AC83" s="189"/>
    </row>
    <row r="84" spans="2:29">
      <c r="B84" s="190">
        <v>20</v>
      </c>
      <c r="C84" s="190">
        <v>1</v>
      </c>
      <c r="D84" s="216">
        <v>44988</v>
      </c>
      <c r="E84" s="224" t="s">
        <v>78</v>
      </c>
      <c r="F84" s="224" t="s">
        <v>82</v>
      </c>
      <c r="G84" s="208" t="s">
        <v>374</v>
      </c>
      <c r="H84" s="208" t="s">
        <v>374</v>
      </c>
      <c r="I84" s="208" t="s">
        <v>375</v>
      </c>
      <c r="J84" s="208" t="s">
        <v>573</v>
      </c>
      <c r="K84" s="208" t="s">
        <v>574</v>
      </c>
      <c r="L84" s="195" t="s">
        <v>19</v>
      </c>
      <c r="M84" s="195"/>
      <c r="N84" s="188" t="s">
        <v>376</v>
      </c>
      <c r="O84" s="213">
        <v>22.78</v>
      </c>
      <c r="P84" s="212">
        <f>IFERROR(O84/R84,"-")</f>
        <v>7.5933333333333337</v>
      </c>
      <c r="Q84" s="212">
        <f>IFERROR(P84/T84,"-")</f>
        <v>0.75933333333333342</v>
      </c>
      <c r="R84" s="211">
        <v>3</v>
      </c>
      <c r="S84" s="211" t="s">
        <v>373</v>
      </c>
      <c r="T84" s="211">
        <v>10</v>
      </c>
      <c r="U84" s="208"/>
      <c r="V84" s="211">
        <v>1</v>
      </c>
      <c r="W84" s="208" t="s">
        <v>561</v>
      </c>
      <c r="X84" s="211">
        <v>1</v>
      </c>
      <c r="Y84" s="211">
        <v>0</v>
      </c>
      <c r="Z84" s="211"/>
      <c r="AA84" s="208" t="s">
        <v>472</v>
      </c>
      <c r="AB84" s="189" t="s">
        <v>1344</v>
      </c>
      <c r="AC84" s="189"/>
    </row>
    <row r="85" spans="2:29">
      <c r="B85" s="200">
        <v>20</v>
      </c>
      <c r="C85" s="200">
        <v>14</v>
      </c>
      <c r="D85" s="210">
        <v>44994</v>
      </c>
      <c r="E85" s="209" t="s">
        <v>116</v>
      </c>
      <c r="F85" s="209" t="s">
        <v>92</v>
      </c>
      <c r="G85" s="208" t="s">
        <v>414</v>
      </c>
      <c r="H85" s="208" t="s">
        <v>694</v>
      </c>
      <c r="I85" s="208" t="s">
        <v>694</v>
      </c>
      <c r="J85" s="207" t="s">
        <v>415</v>
      </c>
      <c r="K85" s="207"/>
      <c r="L85" s="225" t="s">
        <v>19</v>
      </c>
      <c r="M85" s="200"/>
      <c r="N85" s="208" t="s">
        <v>416</v>
      </c>
      <c r="O85" s="205">
        <v>8.99</v>
      </c>
      <c r="P85" s="204">
        <f>IFERROR(O85/R85,"-")</f>
        <v>8.99</v>
      </c>
      <c r="Q85" s="204">
        <f>IFERROR(P85/T85,"-")</f>
        <v>0.89900000000000002</v>
      </c>
      <c r="R85" s="202">
        <v>1</v>
      </c>
      <c r="S85" s="203" t="s">
        <v>369</v>
      </c>
      <c r="T85" s="202">
        <v>10</v>
      </c>
      <c r="U85" s="202"/>
      <c r="V85" s="201">
        <v>1</v>
      </c>
      <c r="W85" s="201"/>
      <c r="X85" s="201"/>
      <c r="Y85" s="201"/>
      <c r="Z85" s="200">
        <v>0</v>
      </c>
      <c r="AA85" s="200"/>
      <c r="AB85" s="199" t="s">
        <v>2302</v>
      </c>
      <c r="AC85" s="189"/>
    </row>
    <row r="86" spans="2:29">
      <c r="B86" s="190">
        <v>20</v>
      </c>
      <c r="C86" s="190">
        <v>53</v>
      </c>
      <c r="D86" s="216">
        <v>45014</v>
      </c>
      <c r="E86" s="215" t="s">
        <v>85</v>
      </c>
      <c r="F86" s="215" t="s">
        <v>1317</v>
      </c>
      <c r="G86" s="188" t="s">
        <v>85</v>
      </c>
      <c r="H86" s="208" t="s">
        <v>2303</v>
      </c>
      <c r="I86" s="208" t="s">
        <v>2303</v>
      </c>
      <c r="J86" s="188" t="s">
        <v>1258</v>
      </c>
      <c r="K86" s="188" t="s">
        <v>1320</v>
      </c>
      <c r="L86" s="195" t="s">
        <v>350</v>
      </c>
      <c r="M86" s="195"/>
      <c r="N86" s="208" t="s">
        <v>1254</v>
      </c>
      <c r="O86" s="213">
        <v>9.6300000000000008</v>
      </c>
      <c r="P86" s="212">
        <f>IFERROR(O86/R86,"-")</f>
        <v>4.8150000000000004</v>
      </c>
      <c r="Q86" s="212">
        <f>IFERROR(P86/T86,"-")</f>
        <v>0.48150000000000004</v>
      </c>
      <c r="R86" s="211">
        <v>2</v>
      </c>
      <c r="S86" s="194" t="str">
        <f>IF(R86=1,"Single canister",CONCATENATE(R86,"-Pack"))</f>
        <v>2-Pack</v>
      </c>
      <c r="T86" s="190">
        <v>10</v>
      </c>
      <c r="U86" s="193"/>
      <c r="V86" s="211"/>
      <c r="Y86" s="190">
        <v>1</v>
      </c>
      <c r="Z86" s="190"/>
      <c r="AA86" s="188" t="s">
        <v>472</v>
      </c>
      <c r="AB86" s="189"/>
      <c r="AC86" s="189"/>
    </row>
    <row r="87" spans="2:29">
      <c r="B87" s="190">
        <v>21</v>
      </c>
      <c r="C87" s="190"/>
      <c r="D87" s="216">
        <v>44986</v>
      </c>
      <c r="E87" s="216"/>
      <c r="F87" s="229" t="s">
        <v>9</v>
      </c>
      <c r="G87" s="228" t="s">
        <v>444</v>
      </c>
      <c r="H87" s="208" t="s">
        <v>442</v>
      </c>
      <c r="I87" s="188" t="s">
        <v>473</v>
      </c>
      <c r="J87" s="188" t="s">
        <v>1447</v>
      </c>
      <c r="K87" s="188" t="s">
        <v>1448</v>
      </c>
      <c r="L87" s="190" t="s">
        <v>2314</v>
      </c>
      <c r="M87" s="231" t="s">
        <v>1442</v>
      </c>
      <c r="N87" s="228" t="s">
        <v>444</v>
      </c>
      <c r="O87" s="228"/>
      <c r="P87" s="212"/>
      <c r="Q87" s="212"/>
      <c r="R87" s="212"/>
      <c r="S87" s="212"/>
      <c r="T87" s="190">
        <v>3.5</v>
      </c>
      <c r="U87" s="212"/>
      <c r="V87" s="212"/>
      <c r="W87" s="188" t="s">
        <v>350</v>
      </c>
      <c r="X87" s="190">
        <v>0</v>
      </c>
      <c r="Y87" s="190">
        <v>1</v>
      </c>
      <c r="Z87" s="190"/>
      <c r="AA87" s="190"/>
      <c r="AB87" s="189" t="s">
        <v>1344</v>
      </c>
      <c r="AC87" s="189"/>
    </row>
    <row r="88" spans="2:29">
      <c r="B88" s="190">
        <v>21</v>
      </c>
      <c r="C88" s="190">
        <v>1</v>
      </c>
      <c r="D88" s="216">
        <v>44988</v>
      </c>
      <c r="E88" s="224" t="s">
        <v>78</v>
      </c>
      <c r="F88" s="224" t="s">
        <v>82</v>
      </c>
      <c r="G88" s="208" t="s">
        <v>374</v>
      </c>
      <c r="H88" s="208" t="s">
        <v>374</v>
      </c>
      <c r="I88" s="208" t="s">
        <v>375</v>
      </c>
      <c r="J88" s="208" t="s">
        <v>576</v>
      </c>
      <c r="K88" s="208" t="s">
        <v>577</v>
      </c>
      <c r="L88" s="195" t="s">
        <v>19</v>
      </c>
      <c r="M88" s="195"/>
      <c r="N88" s="188" t="s">
        <v>376</v>
      </c>
      <c r="O88" s="213">
        <v>54.09</v>
      </c>
      <c r="P88" s="212">
        <f>IFERROR(O88/R88,"-")</f>
        <v>4.5075000000000003</v>
      </c>
      <c r="Q88" s="212">
        <f>IFERROR(P88/T88,"-")</f>
        <v>0.45075000000000004</v>
      </c>
      <c r="R88" s="211">
        <v>12</v>
      </c>
      <c r="S88" s="211" t="s">
        <v>2251</v>
      </c>
      <c r="T88" s="211">
        <v>10</v>
      </c>
      <c r="U88" s="208"/>
      <c r="V88" s="211">
        <v>1</v>
      </c>
      <c r="W88" s="208" t="s">
        <v>571</v>
      </c>
      <c r="X88" s="211">
        <v>1</v>
      </c>
      <c r="Y88" s="211">
        <v>0</v>
      </c>
      <c r="Z88" s="211"/>
      <c r="AA88" s="208" t="s">
        <v>580</v>
      </c>
      <c r="AB88" s="189" t="s">
        <v>1344</v>
      </c>
      <c r="AC88" s="189"/>
    </row>
    <row r="89" spans="2:29">
      <c r="B89" s="200">
        <v>21</v>
      </c>
      <c r="C89" s="200">
        <v>14</v>
      </c>
      <c r="D89" s="210">
        <v>44994</v>
      </c>
      <c r="E89" s="209" t="s">
        <v>116</v>
      </c>
      <c r="F89" s="209" t="s">
        <v>92</v>
      </c>
      <c r="G89" s="208" t="s">
        <v>414</v>
      </c>
      <c r="H89" s="208" t="s">
        <v>694</v>
      </c>
      <c r="I89" s="208" t="s">
        <v>694</v>
      </c>
      <c r="J89" s="207" t="s">
        <v>415</v>
      </c>
      <c r="K89" s="207"/>
      <c r="L89" s="225" t="s">
        <v>19</v>
      </c>
      <c r="M89" s="200"/>
      <c r="N89" s="208" t="s">
        <v>416</v>
      </c>
      <c r="O89" s="205">
        <v>12.99</v>
      </c>
      <c r="P89" s="204">
        <f>IFERROR(O89/R89,"-")</f>
        <v>6.4950000000000001</v>
      </c>
      <c r="Q89" s="204">
        <f>IFERROR(P89/T89,"-")</f>
        <v>0.64949999999999997</v>
      </c>
      <c r="R89" s="202">
        <v>2</v>
      </c>
      <c r="S89" s="203" t="s">
        <v>355</v>
      </c>
      <c r="T89" s="202">
        <v>10</v>
      </c>
      <c r="U89" s="202"/>
      <c r="V89" s="201">
        <v>1</v>
      </c>
      <c r="W89" s="201"/>
      <c r="X89" s="201"/>
      <c r="Y89" s="201"/>
      <c r="Z89" s="200">
        <v>0</v>
      </c>
      <c r="AA89" s="200"/>
      <c r="AB89" s="199" t="s">
        <v>2302</v>
      </c>
      <c r="AC89" s="189"/>
    </row>
    <row r="90" spans="2:29">
      <c r="B90" s="190">
        <v>21</v>
      </c>
      <c r="C90" s="190">
        <v>53</v>
      </c>
      <c r="D90" s="216">
        <v>45014</v>
      </c>
      <c r="E90" s="215" t="s">
        <v>85</v>
      </c>
      <c r="F90" s="215" t="s">
        <v>1317</v>
      </c>
      <c r="G90" s="188" t="s">
        <v>85</v>
      </c>
      <c r="H90" s="208" t="s">
        <v>2303</v>
      </c>
      <c r="I90" s="208" t="s">
        <v>2303</v>
      </c>
      <c r="J90" s="188" t="s">
        <v>1256</v>
      </c>
      <c r="K90" s="188" t="s">
        <v>1321</v>
      </c>
      <c r="L90" s="195" t="s">
        <v>350</v>
      </c>
      <c r="M90" s="195"/>
      <c r="N90" s="208" t="s">
        <v>1254</v>
      </c>
      <c r="O90" s="213">
        <v>13.97</v>
      </c>
      <c r="P90" s="212">
        <f>IFERROR(O90/R90,"-")</f>
        <v>3.4925000000000002</v>
      </c>
      <c r="Q90" s="212">
        <f>IFERROR(P90/T90,"-")</f>
        <v>0.34925</v>
      </c>
      <c r="R90" s="211">
        <v>4</v>
      </c>
      <c r="S90" s="194" t="str">
        <f>IF(R90=1,"Single canister",CONCATENATE(R90,"-Pack"))</f>
        <v>4-Pack</v>
      </c>
      <c r="T90" s="190">
        <v>10</v>
      </c>
      <c r="U90" s="193"/>
      <c r="V90" s="211"/>
      <c r="Y90" s="190">
        <v>1</v>
      </c>
      <c r="Z90" s="190"/>
      <c r="AA90" s="188" t="s">
        <v>472</v>
      </c>
      <c r="AB90" s="189"/>
      <c r="AC90" s="189"/>
    </row>
    <row r="91" spans="2:29">
      <c r="B91" s="190">
        <v>22</v>
      </c>
      <c r="C91" s="190"/>
      <c r="D91" s="216">
        <v>44986</v>
      </c>
      <c r="E91" s="216"/>
      <c r="F91" s="229" t="s">
        <v>9</v>
      </c>
      <c r="G91" s="228" t="s">
        <v>444</v>
      </c>
      <c r="H91" s="208" t="s">
        <v>442</v>
      </c>
      <c r="I91" s="188" t="s">
        <v>473</v>
      </c>
      <c r="J91" s="188" t="s">
        <v>1450</v>
      </c>
      <c r="K91" s="188" t="s">
        <v>1451</v>
      </c>
      <c r="L91" s="190" t="s">
        <v>2314</v>
      </c>
      <c r="M91" s="231" t="s">
        <v>1442</v>
      </c>
      <c r="N91" s="228" t="s">
        <v>444</v>
      </c>
      <c r="O91" s="228"/>
      <c r="P91" s="212"/>
      <c r="Q91" s="212"/>
      <c r="R91" s="212"/>
      <c r="S91" s="212"/>
      <c r="T91" s="190">
        <v>8</v>
      </c>
      <c r="U91" s="212"/>
      <c r="V91" s="212"/>
      <c r="W91" s="188" t="s">
        <v>350</v>
      </c>
      <c r="X91" s="190">
        <v>0</v>
      </c>
      <c r="Y91" s="190">
        <v>1</v>
      </c>
      <c r="Z91" s="190"/>
      <c r="AA91" s="190"/>
      <c r="AB91" s="189" t="s">
        <v>1344</v>
      </c>
      <c r="AC91" s="189"/>
    </row>
    <row r="92" spans="2:29">
      <c r="B92" s="190">
        <v>22</v>
      </c>
      <c r="C92" s="190">
        <v>1</v>
      </c>
      <c r="D92" s="216">
        <v>44988</v>
      </c>
      <c r="E92" s="224" t="s">
        <v>78</v>
      </c>
      <c r="F92" s="224" t="s">
        <v>82</v>
      </c>
      <c r="G92" s="208" t="s">
        <v>374</v>
      </c>
      <c r="H92" s="208" t="s">
        <v>374</v>
      </c>
      <c r="I92" s="208" t="s">
        <v>375</v>
      </c>
      <c r="J92" s="208" t="s">
        <v>581</v>
      </c>
      <c r="K92" s="208" t="s">
        <v>582</v>
      </c>
      <c r="L92" s="195" t="s">
        <v>19</v>
      </c>
      <c r="M92" s="195"/>
      <c r="N92" s="188" t="s">
        <v>376</v>
      </c>
      <c r="O92" s="213">
        <v>12.04</v>
      </c>
      <c r="P92" s="212">
        <f>IFERROR(O92/R92,"-")</f>
        <v>6.02</v>
      </c>
      <c r="Q92" s="212">
        <f>IFERROR(P92/T92,"-")</f>
        <v>0.60199999999999998</v>
      </c>
      <c r="R92" s="211">
        <v>2</v>
      </c>
      <c r="S92" s="211" t="s">
        <v>355</v>
      </c>
      <c r="T92" s="211">
        <v>10</v>
      </c>
      <c r="U92" s="208"/>
      <c r="V92" s="211">
        <v>1</v>
      </c>
      <c r="W92" s="208" t="s">
        <v>571</v>
      </c>
      <c r="X92" s="211">
        <v>1</v>
      </c>
      <c r="Y92" s="211">
        <v>0</v>
      </c>
      <c r="Z92" s="211"/>
      <c r="AA92" s="208" t="s">
        <v>472</v>
      </c>
      <c r="AB92" s="189" t="s">
        <v>1344</v>
      </c>
      <c r="AC92" s="189"/>
    </row>
    <row r="93" spans="2:29">
      <c r="B93" s="190">
        <v>22</v>
      </c>
      <c r="C93" s="190">
        <v>54</v>
      </c>
      <c r="D93" s="216">
        <v>45014</v>
      </c>
      <c r="E93" s="215" t="s">
        <v>116</v>
      </c>
      <c r="F93" s="215" t="s">
        <v>1317</v>
      </c>
      <c r="G93" s="188" t="s">
        <v>414</v>
      </c>
      <c r="H93" s="208" t="s">
        <v>694</v>
      </c>
      <c r="I93" s="188" t="s">
        <v>694</v>
      </c>
      <c r="J93" s="188" t="s">
        <v>1151</v>
      </c>
      <c r="K93" s="188" t="s">
        <v>1309</v>
      </c>
      <c r="L93" s="225" t="s">
        <v>19</v>
      </c>
      <c r="M93" s="195"/>
      <c r="N93" s="208" t="s">
        <v>416</v>
      </c>
      <c r="O93" s="213">
        <v>12.99</v>
      </c>
      <c r="P93" s="212">
        <f>IFERROR(O93/R93,"-")</f>
        <v>6.4950000000000001</v>
      </c>
      <c r="Q93" s="212">
        <f>IFERROR(P93/T93,"-")</f>
        <v>0.64949999999999997</v>
      </c>
      <c r="R93" s="211">
        <v>2</v>
      </c>
      <c r="S93" s="194" t="str">
        <f>IF(R93=1,"Single canister",CONCATENATE(R93,"-Pack"))</f>
        <v>2-Pack</v>
      </c>
      <c r="T93" s="190">
        <v>10</v>
      </c>
      <c r="U93" s="193"/>
      <c r="V93" s="211"/>
      <c r="Y93" s="190">
        <v>0</v>
      </c>
      <c r="Z93" s="190"/>
      <c r="AA93" s="188" t="s">
        <v>472</v>
      </c>
      <c r="AB93" s="189"/>
      <c r="AC93" s="189"/>
    </row>
    <row r="94" spans="2:29">
      <c r="B94" s="200">
        <v>22</v>
      </c>
      <c r="C94" s="200">
        <v>14</v>
      </c>
      <c r="D94" s="210">
        <v>45015</v>
      </c>
      <c r="E94" s="209" t="s">
        <v>116</v>
      </c>
      <c r="F94" s="209" t="s">
        <v>92</v>
      </c>
      <c r="G94" s="208" t="s">
        <v>414</v>
      </c>
      <c r="H94" s="208" t="s">
        <v>694</v>
      </c>
      <c r="I94" s="208" t="s">
        <v>694</v>
      </c>
      <c r="J94" s="207" t="s">
        <v>415</v>
      </c>
      <c r="K94" s="207"/>
      <c r="L94" s="225" t="s">
        <v>19</v>
      </c>
      <c r="M94" s="200"/>
      <c r="N94" s="208" t="s">
        <v>416</v>
      </c>
      <c r="O94" s="205">
        <v>8.99</v>
      </c>
      <c r="P94" s="204">
        <f>IFERROR(O94/R94,"-")</f>
        <v>8.99</v>
      </c>
      <c r="Q94" s="204">
        <f>IFERROR(P94/T94,"-")</f>
        <v>0.89900000000000002</v>
      </c>
      <c r="R94" s="202">
        <v>1</v>
      </c>
      <c r="S94" s="203" t="s">
        <v>369</v>
      </c>
      <c r="T94" s="202">
        <v>10</v>
      </c>
      <c r="U94" s="202" t="s">
        <v>422</v>
      </c>
      <c r="V94" s="201">
        <v>1</v>
      </c>
      <c r="W94" s="201"/>
      <c r="X94" s="201"/>
      <c r="Y94" s="201"/>
      <c r="Z94" s="200">
        <v>0</v>
      </c>
      <c r="AA94" s="200"/>
      <c r="AB94" s="199" t="s">
        <v>2302</v>
      </c>
      <c r="AC94" s="189"/>
    </row>
    <row r="95" spans="2:29">
      <c r="B95" s="190">
        <v>23</v>
      </c>
      <c r="C95" s="190"/>
      <c r="D95" s="216">
        <v>44986</v>
      </c>
      <c r="E95" s="216"/>
      <c r="F95" s="229" t="s">
        <v>9</v>
      </c>
      <c r="G95" s="228" t="s">
        <v>444</v>
      </c>
      <c r="H95" s="208" t="s">
        <v>442</v>
      </c>
      <c r="I95" s="188" t="s">
        <v>473</v>
      </c>
      <c r="J95" s="188" t="s">
        <v>1453</v>
      </c>
      <c r="K95" s="188" t="s">
        <v>1454</v>
      </c>
      <c r="L95" s="190" t="s">
        <v>2314</v>
      </c>
      <c r="M95" s="231" t="s">
        <v>1442</v>
      </c>
      <c r="N95" s="228" t="s">
        <v>444</v>
      </c>
      <c r="O95" s="228"/>
      <c r="P95" s="212"/>
      <c r="Q95" s="212"/>
      <c r="R95" s="212"/>
      <c r="S95" s="212"/>
      <c r="T95" s="190">
        <v>10</v>
      </c>
      <c r="U95" s="212"/>
      <c r="V95" s="212"/>
      <c r="W95" s="188" t="s">
        <v>350</v>
      </c>
      <c r="X95" s="190">
        <v>0</v>
      </c>
      <c r="Y95" s="190">
        <v>1</v>
      </c>
      <c r="Z95" s="190"/>
      <c r="AA95" s="190"/>
      <c r="AB95" s="189" t="s">
        <v>1344</v>
      </c>
      <c r="AC95" s="189"/>
    </row>
    <row r="96" spans="2:29">
      <c r="B96" s="190">
        <v>23</v>
      </c>
      <c r="C96" s="190">
        <v>1</v>
      </c>
      <c r="D96" s="216">
        <v>44988</v>
      </c>
      <c r="E96" s="224" t="s">
        <v>78</v>
      </c>
      <c r="F96" s="224" t="s">
        <v>82</v>
      </c>
      <c r="G96" s="208" t="s">
        <v>374</v>
      </c>
      <c r="H96" s="208" t="s">
        <v>374</v>
      </c>
      <c r="I96" s="208" t="s">
        <v>375</v>
      </c>
      <c r="J96" s="208" t="s">
        <v>586</v>
      </c>
      <c r="K96" s="208" t="s">
        <v>587</v>
      </c>
      <c r="L96" s="195" t="s">
        <v>19</v>
      </c>
      <c r="M96" s="195"/>
      <c r="N96" s="188" t="s">
        <v>376</v>
      </c>
      <c r="O96" s="213">
        <v>42.99</v>
      </c>
      <c r="P96" s="212">
        <f>IFERROR(O96/R96,"-")</f>
        <v>7.165</v>
      </c>
      <c r="Q96" s="212">
        <f>IFERROR(P96/T96,"-")</f>
        <v>0.5970833333333333</v>
      </c>
      <c r="R96" s="211">
        <v>6</v>
      </c>
      <c r="S96" s="211" t="s">
        <v>377</v>
      </c>
      <c r="T96" s="211">
        <v>12</v>
      </c>
      <c r="U96" s="208"/>
      <c r="V96" s="211">
        <v>1</v>
      </c>
      <c r="W96" s="208" t="s">
        <v>571</v>
      </c>
      <c r="X96" s="211">
        <v>1</v>
      </c>
      <c r="Y96" s="211">
        <v>0</v>
      </c>
      <c r="Z96" s="211"/>
      <c r="AA96" s="208" t="s">
        <v>472</v>
      </c>
      <c r="AB96" s="189" t="s">
        <v>1344</v>
      </c>
      <c r="AC96" s="189"/>
    </row>
    <row r="97" spans="2:29">
      <c r="B97" s="190">
        <v>23</v>
      </c>
      <c r="C97" s="190">
        <v>54</v>
      </c>
      <c r="D97" s="216">
        <v>45014</v>
      </c>
      <c r="E97" s="215" t="s">
        <v>116</v>
      </c>
      <c r="F97" s="215" t="s">
        <v>1317</v>
      </c>
      <c r="G97" s="188" t="s">
        <v>414</v>
      </c>
      <c r="H97" s="208" t="s">
        <v>694</v>
      </c>
      <c r="I97" s="188" t="s">
        <v>694</v>
      </c>
      <c r="J97" s="188" t="s">
        <v>1156</v>
      </c>
      <c r="K97" s="188" t="s">
        <v>1310</v>
      </c>
      <c r="L97" s="225" t="s">
        <v>19</v>
      </c>
      <c r="M97" s="195"/>
      <c r="N97" s="208" t="s">
        <v>416</v>
      </c>
      <c r="O97" s="213">
        <v>6.99</v>
      </c>
      <c r="P97" s="212">
        <f>IFERROR(O97/R97,"-")</f>
        <v>6.99</v>
      </c>
      <c r="Q97" s="212">
        <f>IFERROR(P97/T97,"-")</f>
        <v>0.69900000000000007</v>
      </c>
      <c r="R97" s="211">
        <v>1</v>
      </c>
      <c r="S97" s="194" t="str">
        <f>IF(R97=1,"Single canister",CONCATENATE(R97,"-Pack"))</f>
        <v>Single canister</v>
      </c>
      <c r="T97" s="190">
        <v>10</v>
      </c>
      <c r="U97" s="193"/>
      <c r="V97" s="211"/>
      <c r="Y97" s="190">
        <v>0</v>
      </c>
      <c r="Z97" s="190"/>
      <c r="AA97" s="188" t="s">
        <v>472</v>
      </c>
      <c r="AB97" s="189"/>
      <c r="AC97" s="189"/>
    </row>
    <row r="98" spans="2:29">
      <c r="B98" s="200">
        <v>23</v>
      </c>
      <c r="C98" s="200">
        <v>14</v>
      </c>
      <c r="D98" s="210">
        <v>45015</v>
      </c>
      <c r="E98" s="209" t="s">
        <v>116</v>
      </c>
      <c r="F98" s="209" t="s">
        <v>92</v>
      </c>
      <c r="G98" s="208" t="s">
        <v>414</v>
      </c>
      <c r="H98" s="208" t="s">
        <v>694</v>
      </c>
      <c r="I98" s="208" t="s">
        <v>694</v>
      </c>
      <c r="J98" s="207" t="s">
        <v>415</v>
      </c>
      <c r="K98" s="207"/>
      <c r="L98" s="225" t="s">
        <v>19</v>
      </c>
      <c r="M98" s="200"/>
      <c r="N98" s="208" t="s">
        <v>416</v>
      </c>
      <c r="O98" s="205">
        <v>12.99</v>
      </c>
      <c r="P98" s="204">
        <f>IFERROR(O98/R98,"-")</f>
        <v>6.4950000000000001</v>
      </c>
      <c r="Q98" s="204">
        <f>IFERROR(P98/T98,"-")</f>
        <v>0.64949999999999997</v>
      </c>
      <c r="R98" s="202">
        <v>2</v>
      </c>
      <c r="S98" s="203" t="s">
        <v>355</v>
      </c>
      <c r="T98" s="202">
        <v>10</v>
      </c>
      <c r="U98" s="202"/>
      <c r="V98" s="201">
        <v>1</v>
      </c>
      <c r="W98" s="201"/>
      <c r="X98" s="201"/>
      <c r="Y98" s="201"/>
      <c r="Z98" s="200">
        <v>0</v>
      </c>
      <c r="AA98" s="200"/>
      <c r="AB98" s="199" t="s">
        <v>2302</v>
      </c>
      <c r="AC98" s="189"/>
    </row>
    <row r="99" spans="2:29">
      <c r="B99" s="190">
        <v>24</v>
      </c>
      <c r="C99" s="190"/>
      <c r="D99" s="216">
        <v>44986</v>
      </c>
      <c r="E99" s="216"/>
      <c r="F99" s="229" t="s">
        <v>9</v>
      </c>
      <c r="G99" s="228" t="s">
        <v>444</v>
      </c>
      <c r="H99" s="208" t="s">
        <v>442</v>
      </c>
      <c r="I99" s="188" t="s">
        <v>473</v>
      </c>
      <c r="J99" s="188" t="s">
        <v>1456</v>
      </c>
      <c r="K99" s="188" t="s">
        <v>1457</v>
      </c>
      <c r="L99" s="190" t="s">
        <v>2314</v>
      </c>
      <c r="M99" s="231" t="s">
        <v>1442</v>
      </c>
      <c r="N99" s="228" t="s">
        <v>444</v>
      </c>
      <c r="O99" s="228"/>
      <c r="P99" s="212"/>
      <c r="Q99" s="212"/>
      <c r="R99" s="212"/>
      <c r="S99" s="212"/>
      <c r="T99" s="190">
        <v>10</v>
      </c>
      <c r="U99" s="212"/>
      <c r="V99" s="212"/>
      <c r="W99" s="188" t="s">
        <v>350</v>
      </c>
      <c r="X99" s="190">
        <v>0</v>
      </c>
      <c r="Y99" s="190">
        <v>1</v>
      </c>
      <c r="Z99" s="190"/>
      <c r="AA99" s="190"/>
      <c r="AB99" s="189" t="s">
        <v>1344</v>
      </c>
      <c r="AC99" s="189"/>
    </row>
    <row r="100" spans="2:29">
      <c r="B100" s="190">
        <v>24</v>
      </c>
      <c r="C100" s="190">
        <v>1</v>
      </c>
      <c r="D100" s="216">
        <v>44988</v>
      </c>
      <c r="E100" s="224" t="s">
        <v>78</v>
      </c>
      <c r="F100" s="224" t="s">
        <v>82</v>
      </c>
      <c r="G100" s="208" t="s">
        <v>374</v>
      </c>
      <c r="H100" s="208" t="s">
        <v>374</v>
      </c>
      <c r="I100" s="208" t="s">
        <v>375</v>
      </c>
      <c r="J100" s="208" t="s">
        <v>590</v>
      </c>
      <c r="K100" s="208" t="s">
        <v>591</v>
      </c>
      <c r="L100" s="195" t="s">
        <v>19</v>
      </c>
      <c r="M100" s="195"/>
      <c r="N100" s="188" t="s">
        <v>376</v>
      </c>
      <c r="O100" s="213">
        <v>26.09</v>
      </c>
      <c r="P100" s="212">
        <f>IFERROR(O100/R100,"-")</f>
        <v>8.6966666666666672</v>
      </c>
      <c r="Q100" s="212">
        <f>IFERROR(P100/T100,"-")</f>
        <v>0.72472222222222227</v>
      </c>
      <c r="R100" s="211">
        <v>3</v>
      </c>
      <c r="S100" s="211" t="s">
        <v>373</v>
      </c>
      <c r="T100" s="211">
        <v>12</v>
      </c>
      <c r="U100" s="208"/>
      <c r="V100" s="211">
        <v>0</v>
      </c>
      <c r="W100" s="208"/>
      <c r="X100" s="211">
        <v>0</v>
      </c>
      <c r="Y100" s="211"/>
      <c r="Z100" s="211"/>
      <c r="AA100" s="208" t="s">
        <v>472</v>
      </c>
      <c r="AB100" s="189" t="s">
        <v>1344</v>
      </c>
      <c r="AC100" s="189"/>
    </row>
    <row r="101" spans="2:29">
      <c r="B101" s="190">
        <v>24</v>
      </c>
      <c r="C101" s="190">
        <v>55</v>
      </c>
      <c r="D101" s="216">
        <v>45014</v>
      </c>
      <c r="E101" s="215" t="s">
        <v>93</v>
      </c>
      <c r="F101" s="215" t="s">
        <v>1317</v>
      </c>
      <c r="G101" s="188" t="s">
        <v>706</v>
      </c>
      <c r="H101" s="208" t="s">
        <v>706</v>
      </c>
      <c r="I101" s="188" t="s">
        <v>707</v>
      </c>
      <c r="J101" s="188" t="s">
        <v>1311</v>
      </c>
      <c r="K101" s="188" t="s">
        <v>1068</v>
      </c>
      <c r="L101" s="225" t="s">
        <v>350</v>
      </c>
      <c r="M101" s="195"/>
      <c r="N101" s="208" t="s">
        <v>2307</v>
      </c>
      <c r="O101" s="213">
        <v>20.89</v>
      </c>
      <c r="P101" s="212">
        <f>IFERROR(O101/R101,"-")</f>
        <v>6.9633333333333338</v>
      </c>
      <c r="Q101" s="212">
        <f>IFERROR(P101/T101,"-")</f>
        <v>0.69633333333333336</v>
      </c>
      <c r="R101" s="211">
        <v>3</v>
      </c>
      <c r="S101" s="194" t="str">
        <f>IF(R101=1,"Single canister",CONCATENATE(R101,"-Pack"))</f>
        <v>3-Pack</v>
      </c>
      <c r="T101" s="190">
        <v>10</v>
      </c>
      <c r="U101" s="193"/>
      <c r="V101" s="211"/>
      <c r="Y101" s="190">
        <v>1</v>
      </c>
      <c r="Z101" s="190"/>
      <c r="AA101" s="188" t="s">
        <v>472</v>
      </c>
      <c r="AB101" s="189"/>
      <c r="AC101" s="189"/>
    </row>
    <row r="102" spans="2:29">
      <c r="B102" s="200">
        <v>24</v>
      </c>
      <c r="C102" s="200">
        <v>30</v>
      </c>
      <c r="D102" s="210">
        <v>44994</v>
      </c>
      <c r="E102" s="209" t="s">
        <v>152</v>
      </c>
      <c r="F102" s="209" t="s">
        <v>92</v>
      </c>
      <c r="G102" s="207" t="s">
        <v>152</v>
      </c>
      <c r="H102" s="208" t="s">
        <v>2315</v>
      </c>
      <c r="I102" s="188" t="s">
        <v>424</v>
      </c>
      <c r="J102" s="207" t="s">
        <v>424</v>
      </c>
      <c r="K102" s="207"/>
      <c r="L102" s="195" t="s">
        <v>19</v>
      </c>
      <c r="M102" s="200"/>
      <c r="N102" s="188" t="s">
        <v>425</v>
      </c>
      <c r="O102" s="205">
        <v>11.49</v>
      </c>
      <c r="P102" s="204">
        <f>IFERROR(O102/R102,"-")</f>
        <v>11.49</v>
      </c>
      <c r="Q102" s="204">
        <f>IFERROR(P102/T102,"-")</f>
        <v>1.149</v>
      </c>
      <c r="R102" s="202">
        <v>1</v>
      </c>
      <c r="S102" s="203" t="s">
        <v>369</v>
      </c>
      <c r="T102" s="202">
        <v>10</v>
      </c>
      <c r="U102" s="202"/>
      <c r="V102" s="201">
        <v>1</v>
      </c>
      <c r="W102" s="201"/>
      <c r="X102" s="201"/>
      <c r="Y102" s="201"/>
      <c r="Z102" s="200">
        <v>0</v>
      </c>
      <c r="AA102" s="200"/>
      <c r="AB102" s="199" t="s">
        <v>2302</v>
      </c>
      <c r="AC102" s="189"/>
    </row>
    <row r="103" spans="2:29">
      <c r="B103" s="190">
        <v>25</v>
      </c>
      <c r="C103" s="190"/>
      <c r="D103" s="216">
        <v>44986</v>
      </c>
      <c r="E103" s="216"/>
      <c r="F103" s="229" t="s">
        <v>9</v>
      </c>
      <c r="G103" s="228" t="s">
        <v>444</v>
      </c>
      <c r="H103" s="208" t="s">
        <v>442</v>
      </c>
      <c r="I103" s="188" t="s">
        <v>473</v>
      </c>
      <c r="J103" s="188" t="s">
        <v>1440</v>
      </c>
      <c r="K103" s="188" t="s">
        <v>1459</v>
      </c>
      <c r="L103" s="190" t="s">
        <v>2314</v>
      </c>
      <c r="M103" s="231" t="s">
        <v>1442</v>
      </c>
      <c r="N103" s="228" t="s">
        <v>444</v>
      </c>
      <c r="O103" s="228"/>
      <c r="P103" s="212"/>
      <c r="Q103" s="212"/>
      <c r="R103" s="212"/>
      <c r="S103" s="212"/>
      <c r="T103" s="190">
        <v>10</v>
      </c>
      <c r="U103" s="212"/>
      <c r="V103" s="212"/>
      <c r="W103" s="188" t="s">
        <v>350</v>
      </c>
      <c r="X103" s="190">
        <v>0</v>
      </c>
      <c r="Y103" s="190">
        <v>1</v>
      </c>
      <c r="Z103" s="190"/>
      <c r="AA103" s="190"/>
      <c r="AB103" s="189" t="s">
        <v>1344</v>
      </c>
      <c r="AC103" s="189"/>
    </row>
    <row r="104" spans="2:29">
      <c r="B104" s="190">
        <v>25</v>
      </c>
      <c r="C104" s="190">
        <v>1</v>
      </c>
      <c r="D104" s="216">
        <v>44988</v>
      </c>
      <c r="E104" s="224" t="s">
        <v>78</v>
      </c>
      <c r="F104" s="224" t="s">
        <v>82</v>
      </c>
      <c r="G104" s="208" t="s">
        <v>594</v>
      </c>
      <c r="H104" s="208" t="s">
        <v>594</v>
      </c>
      <c r="I104" s="208" t="s">
        <v>595</v>
      </c>
      <c r="J104" s="208" t="s">
        <v>596</v>
      </c>
      <c r="K104" s="208" t="s">
        <v>597</v>
      </c>
      <c r="L104" s="190" t="s">
        <v>19</v>
      </c>
      <c r="M104" s="225"/>
      <c r="N104" s="228" t="s">
        <v>599</v>
      </c>
      <c r="O104" s="213">
        <v>45.52</v>
      </c>
      <c r="P104" s="212">
        <f>IFERROR(O104/R104,"-")</f>
        <v>45.52</v>
      </c>
      <c r="Q104" s="212">
        <f t="shared" ref="Q104:Q135" si="2">IFERROR(P104/T104,"-")</f>
        <v>3.7933333333333334</v>
      </c>
      <c r="R104" s="211">
        <v>1</v>
      </c>
      <c r="S104" s="211" t="s">
        <v>369</v>
      </c>
      <c r="T104" s="211">
        <v>12</v>
      </c>
      <c r="U104" s="208"/>
      <c r="V104" s="211">
        <v>0</v>
      </c>
      <c r="W104" s="208"/>
      <c r="X104" s="211">
        <v>0</v>
      </c>
      <c r="Y104" s="211">
        <v>0</v>
      </c>
      <c r="Z104" s="211"/>
      <c r="AA104" s="208" t="s">
        <v>472</v>
      </c>
      <c r="AB104" s="189" t="s">
        <v>1425</v>
      </c>
      <c r="AC104" s="189"/>
    </row>
    <row r="105" spans="2:29">
      <c r="B105" s="190">
        <v>25</v>
      </c>
      <c r="C105" s="190">
        <v>55</v>
      </c>
      <c r="D105" s="216">
        <v>45014</v>
      </c>
      <c r="E105" s="215" t="s">
        <v>93</v>
      </c>
      <c r="F105" s="215" t="s">
        <v>1317</v>
      </c>
      <c r="G105" s="188" t="s">
        <v>706</v>
      </c>
      <c r="H105" s="208" t="s">
        <v>706</v>
      </c>
      <c r="I105" s="188" t="s">
        <v>707</v>
      </c>
      <c r="J105" s="188" t="s">
        <v>1314</v>
      </c>
      <c r="K105" s="188" t="s">
        <v>1076</v>
      </c>
      <c r="L105" s="225" t="s">
        <v>350</v>
      </c>
      <c r="M105" s="195"/>
      <c r="N105" s="208" t="s">
        <v>2307</v>
      </c>
      <c r="O105" s="213">
        <v>10.99</v>
      </c>
      <c r="P105" s="212">
        <f>IFERROR(O105/R105,"-")</f>
        <v>10.99</v>
      </c>
      <c r="Q105" s="212">
        <f t="shared" si="2"/>
        <v>1.099</v>
      </c>
      <c r="R105" s="211">
        <v>1</v>
      </c>
      <c r="S105" s="194" t="str">
        <f>IF(R105=1,"Single canister",CONCATENATE(R105,"-Pack"))</f>
        <v>Single canister</v>
      </c>
      <c r="T105" s="190">
        <v>10</v>
      </c>
      <c r="U105" s="193"/>
      <c r="V105" s="211"/>
      <c r="Y105" s="190">
        <v>1</v>
      </c>
      <c r="Z105" s="190"/>
      <c r="AA105" s="188" t="s">
        <v>472</v>
      </c>
      <c r="AB105" s="189"/>
      <c r="AC105" s="189"/>
    </row>
    <row r="106" spans="2:29">
      <c r="B106" s="200">
        <v>25</v>
      </c>
      <c r="C106" s="200">
        <v>3</v>
      </c>
      <c r="D106" s="210">
        <v>44994</v>
      </c>
      <c r="E106" s="209" t="s">
        <v>85</v>
      </c>
      <c r="F106" s="209" t="s">
        <v>92</v>
      </c>
      <c r="G106" s="207" t="s">
        <v>85</v>
      </c>
      <c r="H106" s="208" t="s">
        <v>2303</v>
      </c>
      <c r="I106" s="208" t="s">
        <v>2303</v>
      </c>
      <c r="J106" s="207" t="s">
        <v>427</v>
      </c>
      <c r="K106" s="207"/>
      <c r="L106" s="200" t="s">
        <v>19</v>
      </c>
      <c r="M106" s="200"/>
      <c r="N106" s="208" t="s">
        <v>1254</v>
      </c>
      <c r="O106" s="205">
        <v>7.88</v>
      </c>
      <c r="P106" s="204">
        <f>IFERROR(O106/R106,"-")</f>
        <v>7.88</v>
      </c>
      <c r="Q106" s="204">
        <f t="shared" si="2"/>
        <v>0.78800000000000003</v>
      </c>
      <c r="R106" s="202">
        <v>1</v>
      </c>
      <c r="S106" s="203" t="s">
        <v>369</v>
      </c>
      <c r="T106" s="202">
        <v>10</v>
      </c>
      <c r="U106" s="202"/>
      <c r="V106" s="201">
        <v>1</v>
      </c>
      <c r="W106" s="201"/>
      <c r="X106" s="201"/>
      <c r="Y106" s="201"/>
      <c r="Z106" s="200">
        <v>0</v>
      </c>
      <c r="AA106" s="200"/>
      <c r="AB106" s="199" t="s">
        <v>2316</v>
      </c>
      <c r="AC106" s="189"/>
    </row>
    <row r="107" spans="2:29">
      <c r="B107" s="190">
        <v>26</v>
      </c>
      <c r="C107" s="190">
        <v>1</v>
      </c>
      <c r="D107" s="216">
        <v>44988</v>
      </c>
      <c r="E107" s="224" t="s">
        <v>78</v>
      </c>
      <c r="F107" s="224" t="s">
        <v>82</v>
      </c>
      <c r="G107" s="208" t="s">
        <v>606</v>
      </c>
      <c r="H107" s="208" t="s">
        <v>2317</v>
      </c>
      <c r="I107" s="208" t="s">
        <v>602</v>
      </c>
      <c r="J107" s="208" t="s">
        <v>603</v>
      </c>
      <c r="K107" s="208" t="s">
        <v>604</v>
      </c>
      <c r="L107" s="225" t="s">
        <v>350</v>
      </c>
      <c r="M107" s="225"/>
      <c r="N107" s="228" t="s">
        <v>601</v>
      </c>
      <c r="O107" s="213">
        <v>26.99</v>
      </c>
      <c r="P107" s="212">
        <f>IFERROR(O107/R107,"-")</f>
        <v>6.7474999999999996</v>
      </c>
      <c r="Q107" s="212">
        <f t="shared" si="2"/>
        <v>0.67474999999999996</v>
      </c>
      <c r="R107" s="211">
        <v>4</v>
      </c>
      <c r="S107" s="211" t="s">
        <v>404</v>
      </c>
      <c r="T107" s="211">
        <v>10</v>
      </c>
      <c r="U107" s="208"/>
      <c r="V107" s="211">
        <v>1</v>
      </c>
      <c r="W107" s="208" t="s">
        <v>561</v>
      </c>
      <c r="X107" s="211">
        <v>1</v>
      </c>
      <c r="Y107" s="211">
        <v>1</v>
      </c>
      <c r="Z107" s="211"/>
      <c r="AA107" s="208" t="s">
        <v>472</v>
      </c>
      <c r="AB107" s="189" t="s">
        <v>1425</v>
      </c>
      <c r="AC107" s="189"/>
    </row>
    <row r="108" spans="2:29">
      <c r="B108" s="190">
        <v>26</v>
      </c>
      <c r="C108" s="190"/>
      <c r="D108" s="216">
        <v>44986</v>
      </c>
      <c r="E108" s="216"/>
      <c r="F108" s="229" t="s">
        <v>9</v>
      </c>
      <c r="G108" s="188" t="s">
        <v>630</v>
      </c>
      <c r="H108" s="208" t="s">
        <v>1467</v>
      </c>
      <c r="I108" s="228" t="s">
        <v>1467</v>
      </c>
      <c r="J108" s="188" t="s">
        <v>1473</v>
      </c>
      <c r="K108" s="188" t="s">
        <v>1474</v>
      </c>
      <c r="L108" s="190" t="s">
        <v>19</v>
      </c>
      <c r="M108" s="231" t="s">
        <v>1475</v>
      </c>
      <c r="N108" s="228" t="s">
        <v>635</v>
      </c>
      <c r="O108" s="228"/>
      <c r="P108" s="212">
        <v>11.31</v>
      </c>
      <c r="Q108" s="212">
        <f t="shared" si="2"/>
        <v>1.131</v>
      </c>
      <c r="R108" s="212"/>
      <c r="S108" s="212"/>
      <c r="T108" s="190">
        <v>10</v>
      </c>
      <c r="U108" s="212"/>
      <c r="V108" s="212"/>
      <c r="W108" s="188" t="s">
        <v>350</v>
      </c>
      <c r="X108" s="190">
        <v>0</v>
      </c>
      <c r="Y108" s="190">
        <v>1</v>
      </c>
      <c r="Z108" s="190"/>
      <c r="AA108" s="190"/>
      <c r="AB108" s="189" t="s">
        <v>1344</v>
      </c>
      <c r="AC108" s="189"/>
    </row>
    <row r="109" spans="2:29">
      <c r="B109" s="190">
        <v>26</v>
      </c>
      <c r="C109" s="190">
        <v>55</v>
      </c>
      <c r="D109" s="216">
        <v>45014</v>
      </c>
      <c r="E109" s="215" t="s">
        <v>93</v>
      </c>
      <c r="F109" s="215" t="s">
        <v>1317</v>
      </c>
      <c r="G109" s="188" t="s">
        <v>706</v>
      </c>
      <c r="H109" s="208" t="s">
        <v>706</v>
      </c>
      <c r="I109" s="188" t="s">
        <v>707</v>
      </c>
      <c r="J109" s="188" t="s">
        <v>1315</v>
      </c>
      <c r="K109" s="188" t="s">
        <v>1078</v>
      </c>
      <c r="L109" s="225" t="s">
        <v>350</v>
      </c>
      <c r="M109" s="195"/>
      <c r="N109" s="208" t="s">
        <v>2307</v>
      </c>
      <c r="O109" s="213">
        <v>7.49</v>
      </c>
      <c r="P109" s="212">
        <f>IFERROR(O109/R109,"-")</f>
        <v>7.49</v>
      </c>
      <c r="Q109" s="212">
        <f t="shared" si="2"/>
        <v>2.14</v>
      </c>
      <c r="R109" s="211">
        <v>1</v>
      </c>
      <c r="S109" s="194" t="str">
        <f>IF(R109=1,"Single canister",CONCATENATE(R109,"-Pack"))</f>
        <v>Single canister</v>
      </c>
      <c r="T109" s="190">
        <v>3.5</v>
      </c>
      <c r="U109" s="193"/>
      <c r="V109" s="211"/>
      <c r="Y109" s="190">
        <v>1</v>
      </c>
      <c r="Z109" s="190"/>
      <c r="AA109" s="188" t="s">
        <v>472</v>
      </c>
      <c r="AB109" s="189"/>
      <c r="AC109" s="189"/>
    </row>
    <row r="110" spans="2:29">
      <c r="B110" s="200">
        <v>26</v>
      </c>
      <c r="C110" s="200">
        <v>3</v>
      </c>
      <c r="D110" s="210">
        <v>44994</v>
      </c>
      <c r="E110" s="209" t="s">
        <v>85</v>
      </c>
      <c r="F110" s="209" t="s">
        <v>92</v>
      </c>
      <c r="G110" s="207" t="s">
        <v>85</v>
      </c>
      <c r="H110" s="208" t="s">
        <v>2303</v>
      </c>
      <c r="I110" s="208" t="s">
        <v>2303</v>
      </c>
      <c r="J110" s="207" t="s">
        <v>427</v>
      </c>
      <c r="K110" s="207"/>
      <c r="L110" s="200" t="s">
        <v>19</v>
      </c>
      <c r="M110" s="200"/>
      <c r="N110" s="208" t="s">
        <v>1254</v>
      </c>
      <c r="O110" s="205">
        <v>14.88</v>
      </c>
      <c r="P110" s="204">
        <f>IFERROR(O110/R110,"-")</f>
        <v>7.44</v>
      </c>
      <c r="Q110" s="204">
        <f t="shared" si="2"/>
        <v>0.74399999999999999</v>
      </c>
      <c r="R110" s="202">
        <v>2</v>
      </c>
      <c r="S110" s="203" t="s">
        <v>355</v>
      </c>
      <c r="T110" s="202">
        <v>10</v>
      </c>
      <c r="U110" s="202"/>
      <c r="V110" s="201">
        <v>1</v>
      </c>
      <c r="W110" s="201"/>
      <c r="X110" s="201"/>
      <c r="Y110" s="201"/>
      <c r="Z110" s="200">
        <v>0</v>
      </c>
      <c r="AA110" s="200"/>
      <c r="AB110" s="199" t="s">
        <v>2316</v>
      </c>
      <c r="AC110" s="189"/>
    </row>
    <row r="111" spans="2:29">
      <c r="B111" s="190">
        <v>27</v>
      </c>
      <c r="C111" s="190">
        <v>56</v>
      </c>
      <c r="D111" s="216">
        <v>45014</v>
      </c>
      <c r="E111" s="215" t="s">
        <v>85</v>
      </c>
      <c r="F111" s="215" t="s">
        <v>1322</v>
      </c>
      <c r="G111" s="188" t="s">
        <v>374</v>
      </c>
      <c r="H111" s="208" t="s">
        <v>374</v>
      </c>
      <c r="I111" s="208" t="s">
        <v>375</v>
      </c>
      <c r="J111" s="188" t="s">
        <v>1302</v>
      </c>
      <c r="K111" s="188" t="s">
        <v>1323</v>
      </c>
      <c r="L111" s="190" t="s">
        <v>19</v>
      </c>
      <c r="M111" s="195"/>
      <c r="N111" s="188" t="s">
        <v>376</v>
      </c>
      <c r="O111" s="213">
        <v>12.64</v>
      </c>
      <c r="P111" s="212">
        <f>IFERROR(O111/R111,"-")</f>
        <v>6.32</v>
      </c>
      <c r="Q111" s="212">
        <f t="shared" si="2"/>
        <v>0.63200000000000001</v>
      </c>
      <c r="R111" s="211">
        <v>2</v>
      </c>
      <c r="S111" s="194" t="str">
        <f>IF(R111=1,"Single canister",CONCATENATE(R111,"-Pack"))</f>
        <v>2-Pack</v>
      </c>
      <c r="T111" s="190">
        <v>10</v>
      </c>
      <c r="U111" s="208" t="s">
        <v>1183</v>
      </c>
      <c r="V111" s="211"/>
      <c r="Y111" s="190">
        <v>1</v>
      </c>
      <c r="Z111" s="190"/>
      <c r="AA111" s="188" t="s">
        <v>1304</v>
      </c>
      <c r="AB111" s="189" t="s">
        <v>350</v>
      </c>
      <c r="AC111" s="189"/>
    </row>
    <row r="112" spans="2:29">
      <c r="B112" s="190">
        <v>27</v>
      </c>
      <c r="C112" s="190">
        <v>1</v>
      </c>
      <c r="D112" s="216">
        <v>44988</v>
      </c>
      <c r="E112" s="224" t="s">
        <v>78</v>
      </c>
      <c r="F112" s="224" t="s">
        <v>82</v>
      </c>
      <c r="G112" s="208" t="s">
        <v>606</v>
      </c>
      <c r="H112" s="208" t="s">
        <v>2317</v>
      </c>
      <c r="I112" s="208" t="s">
        <v>602</v>
      </c>
      <c r="J112" s="208" t="s">
        <v>609</v>
      </c>
      <c r="K112" s="208" t="s">
        <v>610</v>
      </c>
      <c r="L112" s="225" t="s">
        <v>350</v>
      </c>
      <c r="M112" s="225"/>
      <c r="N112" s="228" t="s">
        <v>601</v>
      </c>
      <c r="O112" s="213">
        <v>17.989999999999998</v>
      </c>
      <c r="P112" s="212">
        <f>IFERROR(O112/R112,"-")</f>
        <v>8.9949999999999992</v>
      </c>
      <c r="Q112" s="212">
        <f t="shared" si="2"/>
        <v>0.89949999999999997</v>
      </c>
      <c r="R112" s="211">
        <v>2</v>
      </c>
      <c r="S112" s="211" t="s">
        <v>355</v>
      </c>
      <c r="T112" s="211">
        <v>10</v>
      </c>
      <c r="U112" s="208"/>
      <c r="V112" s="211">
        <v>1</v>
      </c>
      <c r="W112" s="208" t="s">
        <v>561</v>
      </c>
      <c r="X112" s="211">
        <v>1</v>
      </c>
      <c r="Y112" s="211">
        <v>1</v>
      </c>
      <c r="Z112" s="211"/>
      <c r="AA112" s="208" t="s">
        <v>472</v>
      </c>
      <c r="AB112" s="189" t="s">
        <v>1425</v>
      </c>
      <c r="AC112" s="189"/>
    </row>
    <row r="113" spans="2:29">
      <c r="B113" s="190">
        <v>27</v>
      </c>
      <c r="C113" s="190"/>
      <c r="D113" s="216">
        <v>44986</v>
      </c>
      <c r="E113" s="216"/>
      <c r="F113" s="229" t="s">
        <v>9</v>
      </c>
      <c r="G113" s="188" t="s">
        <v>630</v>
      </c>
      <c r="H113" s="208" t="s">
        <v>1467</v>
      </c>
      <c r="I113" s="228" t="s">
        <v>1467</v>
      </c>
      <c r="J113" s="188" t="s">
        <v>1477</v>
      </c>
      <c r="K113" s="188" t="s">
        <v>1478</v>
      </c>
      <c r="L113" s="190" t="s">
        <v>19</v>
      </c>
      <c r="M113" s="231" t="s">
        <v>1475</v>
      </c>
      <c r="N113" s="228" t="s">
        <v>635</v>
      </c>
      <c r="O113" s="228"/>
      <c r="P113" s="212">
        <v>15.590000000000002</v>
      </c>
      <c r="Q113" s="212">
        <f t="shared" si="2"/>
        <v>1.5590000000000002</v>
      </c>
      <c r="R113" s="212"/>
      <c r="S113" s="212"/>
      <c r="T113" s="190">
        <v>10</v>
      </c>
      <c r="U113" s="212"/>
      <c r="V113" s="212"/>
      <c r="W113" s="188" t="s">
        <v>350</v>
      </c>
      <c r="X113" s="190">
        <v>0</v>
      </c>
      <c r="Y113" s="190">
        <v>1</v>
      </c>
      <c r="Z113" s="190"/>
      <c r="AA113" s="190"/>
      <c r="AB113" s="189" t="s">
        <v>2312</v>
      </c>
      <c r="AC113" s="189"/>
    </row>
    <row r="114" spans="2:29">
      <c r="B114" s="200">
        <v>27</v>
      </c>
      <c r="C114" s="200">
        <v>3</v>
      </c>
      <c r="D114" s="210">
        <v>44994</v>
      </c>
      <c r="E114" s="209" t="s">
        <v>85</v>
      </c>
      <c r="F114" s="209" t="s">
        <v>92</v>
      </c>
      <c r="G114" s="207" t="s">
        <v>85</v>
      </c>
      <c r="H114" s="208" t="s">
        <v>2303</v>
      </c>
      <c r="I114" s="208" t="s">
        <v>2303</v>
      </c>
      <c r="J114" s="207" t="s">
        <v>427</v>
      </c>
      <c r="K114" s="207"/>
      <c r="L114" s="200" t="s">
        <v>19</v>
      </c>
      <c r="M114" s="200"/>
      <c r="N114" s="208" t="s">
        <v>1254</v>
      </c>
      <c r="O114" s="205">
        <v>21.88</v>
      </c>
      <c r="P114" s="204">
        <f>IFERROR(O114/R114,"-")</f>
        <v>5.47</v>
      </c>
      <c r="Q114" s="204">
        <f t="shared" si="2"/>
        <v>0.54699999999999993</v>
      </c>
      <c r="R114" s="202">
        <v>4</v>
      </c>
      <c r="S114" s="203" t="s">
        <v>404</v>
      </c>
      <c r="T114" s="202">
        <v>10</v>
      </c>
      <c r="U114" s="202"/>
      <c r="V114" s="201">
        <v>1</v>
      </c>
      <c r="W114" s="201"/>
      <c r="X114" s="201"/>
      <c r="Y114" s="201"/>
      <c r="Z114" s="200">
        <v>0</v>
      </c>
      <c r="AA114" s="200"/>
      <c r="AB114" s="199" t="s">
        <v>2316</v>
      </c>
      <c r="AC114" s="189"/>
    </row>
    <row r="115" spans="2:29">
      <c r="B115" s="190">
        <v>28</v>
      </c>
      <c r="C115" s="190">
        <v>1</v>
      </c>
      <c r="D115" s="216">
        <v>44988</v>
      </c>
      <c r="E115" s="224" t="s">
        <v>78</v>
      </c>
      <c r="F115" s="224" t="s">
        <v>82</v>
      </c>
      <c r="G115" s="208" t="s">
        <v>606</v>
      </c>
      <c r="H115" s="208" t="s">
        <v>2317</v>
      </c>
      <c r="I115" s="208" t="s">
        <v>602</v>
      </c>
      <c r="J115" s="208" t="s">
        <v>612</v>
      </c>
      <c r="K115" s="208" t="s">
        <v>613</v>
      </c>
      <c r="L115" s="225" t="s">
        <v>350</v>
      </c>
      <c r="M115" s="225"/>
      <c r="N115" s="228" t="s">
        <v>601</v>
      </c>
      <c r="O115" s="213">
        <v>17.89</v>
      </c>
      <c r="P115" s="212">
        <f>IFERROR(O115/R115,"-")</f>
        <v>8.9450000000000003</v>
      </c>
      <c r="Q115" s="212">
        <f t="shared" si="2"/>
        <v>0.89450000000000007</v>
      </c>
      <c r="R115" s="211">
        <v>2</v>
      </c>
      <c r="S115" s="211" t="s">
        <v>355</v>
      </c>
      <c r="T115" s="211">
        <v>10</v>
      </c>
      <c r="U115" s="208"/>
      <c r="V115" s="211">
        <v>1</v>
      </c>
      <c r="W115" s="208" t="s">
        <v>561</v>
      </c>
      <c r="X115" s="211">
        <v>1</v>
      </c>
      <c r="Y115" s="211">
        <v>1</v>
      </c>
      <c r="Z115" s="211"/>
      <c r="AA115" s="208" t="s">
        <v>472</v>
      </c>
      <c r="AB115" s="189" t="s">
        <v>1425</v>
      </c>
      <c r="AC115" s="189"/>
    </row>
    <row r="116" spans="2:29">
      <c r="B116" s="190">
        <v>28</v>
      </c>
      <c r="C116" s="190"/>
      <c r="D116" s="216">
        <v>44986</v>
      </c>
      <c r="E116" s="216"/>
      <c r="F116" s="229" t="s">
        <v>9</v>
      </c>
      <c r="G116" s="188" t="s">
        <v>630</v>
      </c>
      <c r="H116" s="208" t="s">
        <v>1467</v>
      </c>
      <c r="I116" s="228" t="s">
        <v>1467</v>
      </c>
      <c r="J116" s="188" t="s">
        <v>1479</v>
      </c>
      <c r="K116" s="188" t="s">
        <v>1478</v>
      </c>
      <c r="L116" s="190" t="s">
        <v>19</v>
      </c>
      <c r="M116" s="231" t="s">
        <v>1475</v>
      </c>
      <c r="N116" s="228" t="s">
        <v>635</v>
      </c>
      <c r="O116" s="228"/>
      <c r="P116" s="212">
        <v>18</v>
      </c>
      <c r="Q116" s="212">
        <f t="shared" si="2"/>
        <v>1.5</v>
      </c>
      <c r="R116" s="212"/>
      <c r="S116" s="212"/>
      <c r="T116" s="190">
        <v>12</v>
      </c>
      <c r="U116" s="212"/>
      <c r="V116" s="212"/>
      <c r="W116" s="188" t="s">
        <v>350</v>
      </c>
      <c r="X116" s="190">
        <v>0</v>
      </c>
      <c r="Y116" s="190">
        <v>1</v>
      </c>
      <c r="Z116" s="190"/>
      <c r="AA116" s="190"/>
      <c r="AB116" s="189" t="s">
        <v>2312</v>
      </c>
      <c r="AC116" s="189"/>
    </row>
    <row r="117" spans="2:29">
      <c r="B117" s="190">
        <v>28</v>
      </c>
      <c r="C117" s="190">
        <v>56</v>
      </c>
      <c r="D117" s="216">
        <v>45014</v>
      </c>
      <c r="E117" s="215" t="s">
        <v>85</v>
      </c>
      <c r="F117" s="215" t="s">
        <v>1322</v>
      </c>
      <c r="G117" s="188" t="s">
        <v>85</v>
      </c>
      <c r="H117" s="208" t="s">
        <v>2303</v>
      </c>
      <c r="I117" s="208" t="s">
        <v>2303</v>
      </c>
      <c r="J117" s="188" t="s">
        <v>1251</v>
      </c>
      <c r="K117" s="188" t="s">
        <v>1324</v>
      </c>
      <c r="L117" s="195" t="s">
        <v>350</v>
      </c>
      <c r="M117" s="195"/>
      <c r="N117" s="208" t="s">
        <v>1254</v>
      </c>
      <c r="O117" s="213">
        <v>7.88</v>
      </c>
      <c r="P117" s="212">
        <f>IFERROR(O117/R117,"-")</f>
        <v>7.88</v>
      </c>
      <c r="Q117" s="212">
        <f t="shared" si="2"/>
        <v>0.78800000000000003</v>
      </c>
      <c r="R117" s="211">
        <v>1</v>
      </c>
      <c r="S117" s="194" t="str">
        <f>IF(R117=1,"Single canister",CONCATENATE(R117,"-Pack"))</f>
        <v>Single canister</v>
      </c>
      <c r="T117" s="190">
        <v>10</v>
      </c>
      <c r="U117" s="193"/>
      <c r="V117" s="211"/>
      <c r="Y117" s="190">
        <v>1</v>
      </c>
      <c r="Z117" s="190"/>
      <c r="AA117" s="188" t="s">
        <v>472</v>
      </c>
      <c r="AB117" s="189"/>
      <c r="AC117" s="189"/>
    </row>
    <row r="118" spans="2:29">
      <c r="B118" s="190">
        <v>29</v>
      </c>
      <c r="C118" s="190">
        <v>1</v>
      </c>
      <c r="D118" s="216">
        <v>44988</v>
      </c>
      <c r="E118" s="224" t="s">
        <v>78</v>
      </c>
      <c r="F118" s="224" t="s">
        <v>82</v>
      </c>
      <c r="G118" s="208" t="s">
        <v>615</v>
      </c>
      <c r="H118" s="208" t="s">
        <v>2318</v>
      </c>
      <c r="I118" s="208" t="s">
        <v>616</v>
      </c>
      <c r="J118" s="208" t="s">
        <v>617</v>
      </c>
      <c r="K118" s="208" t="s">
        <v>618</v>
      </c>
      <c r="L118" s="225" t="s">
        <v>528</v>
      </c>
      <c r="M118" s="225"/>
      <c r="N118" s="228" t="s">
        <v>615</v>
      </c>
      <c r="O118" s="213">
        <v>16.16</v>
      </c>
      <c r="P118" s="212">
        <f>IFERROR(O118/R118,"-")</f>
        <v>8.08</v>
      </c>
      <c r="Q118" s="212">
        <f t="shared" si="2"/>
        <v>0.80800000000000005</v>
      </c>
      <c r="R118" s="211">
        <v>2</v>
      </c>
      <c r="S118" s="211" t="s">
        <v>355</v>
      </c>
      <c r="T118" s="211">
        <v>10</v>
      </c>
      <c r="U118" s="208"/>
      <c r="V118" s="211">
        <v>1</v>
      </c>
      <c r="W118" s="208" t="s">
        <v>620</v>
      </c>
      <c r="X118" s="211">
        <v>1</v>
      </c>
      <c r="Y118" s="211">
        <v>1</v>
      </c>
      <c r="Z118" s="211"/>
      <c r="AA118" s="208" t="s">
        <v>472</v>
      </c>
      <c r="AB118" s="189" t="s">
        <v>1344</v>
      </c>
      <c r="AC118" s="189"/>
    </row>
    <row r="119" spans="2:29">
      <c r="B119" s="190">
        <v>29</v>
      </c>
      <c r="C119" s="190"/>
      <c r="D119" s="216">
        <v>44986</v>
      </c>
      <c r="E119" s="216"/>
      <c r="F119" s="229" t="s">
        <v>9</v>
      </c>
      <c r="G119" s="188" t="s">
        <v>630</v>
      </c>
      <c r="H119" s="208" t="s">
        <v>1467</v>
      </c>
      <c r="I119" s="228" t="s">
        <v>1467</v>
      </c>
      <c r="J119" s="188" t="s">
        <v>1480</v>
      </c>
      <c r="K119" s="188" t="s">
        <v>1481</v>
      </c>
      <c r="L119" s="190" t="s">
        <v>19</v>
      </c>
      <c r="M119" s="231" t="s">
        <v>1475</v>
      </c>
      <c r="N119" s="228" t="s">
        <v>635</v>
      </c>
      <c r="O119" s="228"/>
      <c r="P119" s="212">
        <v>22.819999999999997</v>
      </c>
      <c r="Q119" s="212">
        <f t="shared" si="2"/>
        <v>2.2819999999999996</v>
      </c>
      <c r="R119" s="212"/>
      <c r="S119" s="212"/>
      <c r="T119" s="190">
        <v>10</v>
      </c>
      <c r="U119" s="212"/>
      <c r="V119" s="212"/>
      <c r="W119" s="188" t="s">
        <v>350</v>
      </c>
      <c r="X119" s="190">
        <v>0</v>
      </c>
      <c r="Y119" s="190">
        <v>1</v>
      </c>
      <c r="Z119" s="190"/>
      <c r="AA119" s="190"/>
      <c r="AB119" s="189" t="s">
        <v>2306</v>
      </c>
      <c r="AC119" s="189"/>
    </row>
    <row r="120" spans="2:29">
      <c r="B120" s="190">
        <v>29</v>
      </c>
      <c r="C120" s="190">
        <v>56</v>
      </c>
      <c r="D120" s="216">
        <v>45014</v>
      </c>
      <c r="E120" s="215" t="s">
        <v>85</v>
      </c>
      <c r="F120" s="215" t="s">
        <v>1322</v>
      </c>
      <c r="G120" s="246" t="s">
        <v>85</v>
      </c>
      <c r="H120" s="208" t="s">
        <v>2303</v>
      </c>
      <c r="I120" s="245" t="s">
        <v>2303</v>
      </c>
      <c r="J120" s="246" t="s">
        <v>1258</v>
      </c>
      <c r="K120" s="246" t="s">
        <v>1307</v>
      </c>
      <c r="L120" s="195" t="s">
        <v>350</v>
      </c>
      <c r="M120" s="247"/>
      <c r="N120" s="245" t="s">
        <v>1254</v>
      </c>
      <c r="O120" s="213">
        <v>14.88</v>
      </c>
      <c r="P120" s="212">
        <f>IFERROR(O120/R120,"-")</f>
        <v>7.44</v>
      </c>
      <c r="Q120" s="212">
        <f t="shared" si="2"/>
        <v>0.74399999999999999</v>
      </c>
      <c r="R120" s="211">
        <v>2</v>
      </c>
      <c r="S120" s="194" t="str">
        <f>IF(R120=1,"Single canister",CONCATENATE(R120,"-Pack"))</f>
        <v>2-Pack</v>
      </c>
      <c r="T120" s="298">
        <v>10</v>
      </c>
      <c r="U120" s="299"/>
      <c r="V120" s="211"/>
      <c r="Y120" s="190">
        <v>1</v>
      </c>
      <c r="Z120" s="298"/>
      <c r="AA120" s="246" t="s">
        <v>472</v>
      </c>
      <c r="AB120" s="189"/>
      <c r="AC120" s="244"/>
    </row>
    <row r="121" spans="2:29">
      <c r="B121" s="190">
        <v>30</v>
      </c>
      <c r="C121" s="190">
        <v>1</v>
      </c>
      <c r="D121" s="216">
        <v>44988</v>
      </c>
      <c r="E121" s="224" t="s">
        <v>78</v>
      </c>
      <c r="F121" s="224" t="s">
        <v>82</v>
      </c>
      <c r="G121" s="208" t="s">
        <v>615</v>
      </c>
      <c r="H121" s="208" t="s">
        <v>2318</v>
      </c>
      <c r="I121" s="208" t="s">
        <v>616</v>
      </c>
      <c r="J121" s="208" t="s">
        <v>622</v>
      </c>
      <c r="K121" s="208" t="s">
        <v>623</v>
      </c>
      <c r="L121" s="225" t="s">
        <v>528</v>
      </c>
      <c r="M121" s="225"/>
      <c r="N121" s="228" t="s">
        <v>615</v>
      </c>
      <c r="O121" s="213">
        <v>37.200000000000003</v>
      </c>
      <c r="P121" s="212">
        <f>IFERROR(O121/R121,"-")</f>
        <v>6.2</v>
      </c>
      <c r="Q121" s="212">
        <f t="shared" si="2"/>
        <v>0.62</v>
      </c>
      <c r="R121" s="211">
        <v>6</v>
      </c>
      <c r="S121" s="211" t="s">
        <v>377</v>
      </c>
      <c r="T121" s="211">
        <v>10</v>
      </c>
      <c r="U121" s="208"/>
      <c r="V121" s="211">
        <v>1</v>
      </c>
      <c r="W121" s="208" t="s">
        <v>620</v>
      </c>
      <c r="X121" s="211">
        <v>1</v>
      </c>
      <c r="Y121" s="211">
        <v>1</v>
      </c>
      <c r="Z121" s="211"/>
      <c r="AA121" s="208" t="s">
        <v>472</v>
      </c>
      <c r="AB121" s="189" t="s">
        <v>1344</v>
      </c>
      <c r="AC121" s="189"/>
    </row>
    <row r="122" spans="2:29">
      <c r="B122" s="190">
        <v>30</v>
      </c>
      <c r="C122" s="190"/>
      <c r="D122" s="216">
        <v>44986</v>
      </c>
      <c r="E122" s="216"/>
      <c r="F122" s="229" t="s">
        <v>9</v>
      </c>
      <c r="G122" s="188" t="s">
        <v>630</v>
      </c>
      <c r="H122" s="208" t="s">
        <v>1467</v>
      </c>
      <c r="I122" s="228" t="s">
        <v>1467</v>
      </c>
      <c r="J122" s="188" t="s">
        <v>1482</v>
      </c>
      <c r="K122" s="188" t="s">
        <v>1483</v>
      </c>
      <c r="L122" s="190" t="s">
        <v>19</v>
      </c>
      <c r="M122" s="231" t="s">
        <v>1475</v>
      </c>
      <c r="N122" s="228" t="s">
        <v>635</v>
      </c>
      <c r="O122" s="228"/>
      <c r="P122" s="212">
        <v>22.37</v>
      </c>
      <c r="Q122" s="212">
        <f t="shared" si="2"/>
        <v>2.2370000000000001</v>
      </c>
      <c r="R122" s="212"/>
      <c r="S122" s="212"/>
      <c r="T122" s="190">
        <v>10</v>
      </c>
      <c r="U122" s="212"/>
      <c r="V122" s="212"/>
      <c r="W122" s="188" t="s">
        <v>350</v>
      </c>
      <c r="X122" s="190">
        <v>0</v>
      </c>
      <c r="Y122" s="190">
        <v>1</v>
      </c>
      <c r="Z122" s="190"/>
      <c r="AA122" s="190"/>
      <c r="AB122" s="189" t="s">
        <v>2305</v>
      </c>
      <c r="AC122" s="189"/>
    </row>
    <row r="123" spans="2:29">
      <c r="B123" s="190">
        <v>30</v>
      </c>
      <c r="C123" s="190">
        <v>56</v>
      </c>
      <c r="D123" s="216">
        <v>45014</v>
      </c>
      <c r="E123" s="215" t="s">
        <v>85</v>
      </c>
      <c r="F123" s="215" t="s">
        <v>1322</v>
      </c>
      <c r="G123" s="188" t="s">
        <v>85</v>
      </c>
      <c r="H123" s="208" t="s">
        <v>2303</v>
      </c>
      <c r="I123" s="208" t="s">
        <v>2303</v>
      </c>
      <c r="J123" s="188" t="s">
        <v>1256</v>
      </c>
      <c r="K123" s="188" t="s">
        <v>1308</v>
      </c>
      <c r="L123" s="195" t="s">
        <v>350</v>
      </c>
      <c r="M123" s="195"/>
      <c r="N123" s="208" t="s">
        <v>1254</v>
      </c>
      <c r="O123" s="213">
        <v>21.88</v>
      </c>
      <c r="P123" s="212">
        <f>IFERROR(O123/R123,"-")</f>
        <v>5.47</v>
      </c>
      <c r="Q123" s="212">
        <f t="shared" si="2"/>
        <v>0.54699999999999993</v>
      </c>
      <c r="R123" s="211">
        <v>4</v>
      </c>
      <c r="S123" s="194" t="str">
        <f>IF(R123=1,"Single canister",CONCATENATE(R123,"-Pack"))</f>
        <v>4-Pack</v>
      </c>
      <c r="T123" s="190">
        <v>10</v>
      </c>
      <c r="U123" s="193"/>
      <c r="V123" s="211"/>
      <c r="Y123" s="190">
        <v>1</v>
      </c>
      <c r="Z123" s="190"/>
      <c r="AA123" s="188" t="s">
        <v>472</v>
      </c>
      <c r="AB123" s="189"/>
      <c r="AC123" s="189"/>
    </row>
    <row r="124" spans="2:29">
      <c r="B124" s="190">
        <v>31</v>
      </c>
      <c r="C124" s="190">
        <v>1</v>
      </c>
      <c r="D124" s="216">
        <v>44988</v>
      </c>
      <c r="E124" s="224" t="s">
        <v>78</v>
      </c>
      <c r="F124" s="224" t="s">
        <v>82</v>
      </c>
      <c r="G124" s="208" t="s">
        <v>615</v>
      </c>
      <c r="H124" s="208" t="s">
        <v>2318</v>
      </c>
      <c r="I124" s="208" t="s">
        <v>616</v>
      </c>
      <c r="J124" s="208" t="s">
        <v>625</v>
      </c>
      <c r="K124" s="208" t="s">
        <v>626</v>
      </c>
      <c r="L124" s="225" t="s">
        <v>528</v>
      </c>
      <c r="M124" s="225"/>
      <c r="N124" s="228" t="s">
        <v>615</v>
      </c>
      <c r="O124" s="213">
        <v>10.8</v>
      </c>
      <c r="P124" s="212">
        <f>IFERROR(O124/R124,"-")</f>
        <v>10.8</v>
      </c>
      <c r="Q124" s="212">
        <f t="shared" si="2"/>
        <v>1.08</v>
      </c>
      <c r="R124" s="211">
        <v>1</v>
      </c>
      <c r="S124" s="211" t="s">
        <v>369</v>
      </c>
      <c r="T124" s="211">
        <v>10</v>
      </c>
      <c r="U124" s="208"/>
      <c r="V124" s="211">
        <v>1</v>
      </c>
      <c r="W124" s="208" t="s">
        <v>620</v>
      </c>
      <c r="X124" s="211">
        <v>1</v>
      </c>
      <c r="Y124" s="211">
        <v>1</v>
      </c>
      <c r="Z124" s="211"/>
      <c r="AA124" s="208" t="s">
        <v>472</v>
      </c>
      <c r="AB124" s="189" t="s">
        <v>1344</v>
      </c>
      <c r="AC124" s="189"/>
    </row>
    <row r="125" spans="2:29">
      <c r="B125" s="190">
        <v>31</v>
      </c>
      <c r="C125" s="190"/>
      <c r="D125" s="216">
        <v>44986</v>
      </c>
      <c r="E125" s="216"/>
      <c r="F125" s="229" t="s">
        <v>9</v>
      </c>
      <c r="G125" s="188" t="s">
        <v>630</v>
      </c>
      <c r="H125" s="208" t="s">
        <v>1467</v>
      </c>
      <c r="I125" s="228" t="s">
        <v>1467</v>
      </c>
      <c r="J125" s="188" t="s">
        <v>1484</v>
      </c>
      <c r="K125" s="188" t="s">
        <v>1485</v>
      </c>
      <c r="L125" s="190" t="s">
        <v>19</v>
      </c>
      <c r="M125" s="231" t="s">
        <v>1475</v>
      </c>
      <c r="N125" s="228" t="s">
        <v>635</v>
      </c>
      <c r="O125" s="228"/>
      <c r="P125" s="212">
        <v>16.760000000000002</v>
      </c>
      <c r="Q125" s="212">
        <f t="shared" si="2"/>
        <v>1.6760000000000002</v>
      </c>
      <c r="R125" s="212"/>
      <c r="S125" s="212"/>
      <c r="T125" s="190">
        <v>10</v>
      </c>
      <c r="U125" s="212"/>
      <c r="V125" s="212"/>
      <c r="W125" s="188" t="s">
        <v>350</v>
      </c>
      <c r="X125" s="190">
        <v>0</v>
      </c>
      <c r="Y125" s="190">
        <v>1</v>
      </c>
      <c r="Z125" s="190"/>
      <c r="AA125" s="190"/>
      <c r="AB125" s="189" t="s">
        <v>2305</v>
      </c>
      <c r="AC125" s="189"/>
    </row>
    <row r="126" spans="2:29">
      <c r="B126" s="190">
        <v>31</v>
      </c>
      <c r="C126" s="190">
        <v>57</v>
      </c>
      <c r="D126" s="216">
        <v>45014</v>
      </c>
      <c r="E126" s="215" t="s">
        <v>116</v>
      </c>
      <c r="F126" s="215" t="s">
        <v>1322</v>
      </c>
      <c r="G126" s="188" t="s">
        <v>414</v>
      </c>
      <c r="H126" s="208" t="s">
        <v>694</v>
      </c>
      <c r="I126" s="188" t="s">
        <v>694</v>
      </c>
      <c r="J126" s="188" t="s">
        <v>1151</v>
      </c>
      <c r="K126" s="188" t="s">
        <v>1309</v>
      </c>
      <c r="L126" s="225" t="s">
        <v>19</v>
      </c>
      <c r="M126" s="195"/>
      <c r="N126" s="208" t="s">
        <v>416</v>
      </c>
      <c r="O126" s="213">
        <v>12.99</v>
      </c>
      <c r="P126" s="212">
        <f>IFERROR(O126/R126,"-")</f>
        <v>6.4950000000000001</v>
      </c>
      <c r="Q126" s="212">
        <f t="shared" si="2"/>
        <v>0.64949999999999997</v>
      </c>
      <c r="R126" s="211">
        <v>2</v>
      </c>
      <c r="S126" s="194" t="str">
        <f>IF(R126=1,"Single canister",CONCATENATE(R126,"-Pack"))</f>
        <v>2-Pack</v>
      </c>
      <c r="T126" s="190">
        <v>10</v>
      </c>
      <c r="U126" s="193"/>
      <c r="V126" s="211"/>
      <c r="Y126" s="190">
        <v>0</v>
      </c>
      <c r="Z126" s="190"/>
      <c r="AA126" s="188" t="s">
        <v>472</v>
      </c>
      <c r="AB126" s="189"/>
      <c r="AC126" s="189"/>
    </row>
    <row r="127" spans="2:29">
      <c r="B127" s="190">
        <v>32</v>
      </c>
      <c r="C127" s="190">
        <v>1</v>
      </c>
      <c r="D127" s="216">
        <v>44988</v>
      </c>
      <c r="E127" s="224" t="s">
        <v>78</v>
      </c>
      <c r="F127" s="224" t="s">
        <v>82</v>
      </c>
      <c r="G127" s="208" t="s">
        <v>615</v>
      </c>
      <c r="H127" s="208" t="s">
        <v>2318</v>
      </c>
      <c r="I127" s="208" t="s">
        <v>616</v>
      </c>
      <c r="J127" s="208" t="s">
        <v>617</v>
      </c>
      <c r="K127" s="208" t="s">
        <v>628</v>
      </c>
      <c r="L127" s="225" t="s">
        <v>528</v>
      </c>
      <c r="M127" s="225"/>
      <c r="N127" s="228" t="s">
        <v>615</v>
      </c>
      <c r="O127" s="213">
        <v>16.16</v>
      </c>
      <c r="P127" s="212">
        <f>IFERROR(O127/R127,"-")</f>
        <v>8.08</v>
      </c>
      <c r="Q127" s="212">
        <f t="shared" si="2"/>
        <v>0.80800000000000005</v>
      </c>
      <c r="R127" s="211">
        <v>2</v>
      </c>
      <c r="S127" s="211" t="s">
        <v>355</v>
      </c>
      <c r="T127" s="211">
        <v>10</v>
      </c>
      <c r="U127" s="208"/>
      <c r="V127" s="211">
        <v>1</v>
      </c>
      <c r="W127" s="208" t="s">
        <v>620</v>
      </c>
      <c r="X127" s="211">
        <v>1</v>
      </c>
      <c r="Y127" s="211">
        <v>1</v>
      </c>
      <c r="Z127" s="211"/>
      <c r="AA127" s="208" t="s">
        <v>472</v>
      </c>
      <c r="AB127" s="189" t="s">
        <v>1344</v>
      </c>
      <c r="AC127" s="189"/>
    </row>
    <row r="128" spans="2:29">
      <c r="B128" s="190">
        <v>32</v>
      </c>
      <c r="C128" s="190"/>
      <c r="D128" s="216">
        <v>44986</v>
      </c>
      <c r="E128" s="216"/>
      <c r="F128" s="229" t="s">
        <v>9</v>
      </c>
      <c r="G128" s="188" t="s">
        <v>630</v>
      </c>
      <c r="H128" s="208" t="s">
        <v>1467</v>
      </c>
      <c r="I128" s="228" t="s">
        <v>1467</v>
      </c>
      <c r="J128" s="188" t="s">
        <v>1486</v>
      </c>
      <c r="K128" s="188" t="s">
        <v>1487</v>
      </c>
      <c r="L128" s="190" t="s">
        <v>19</v>
      </c>
      <c r="M128" s="231" t="s">
        <v>1475</v>
      </c>
      <c r="N128" s="228" t="s">
        <v>635</v>
      </c>
      <c r="O128" s="228"/>
      <c r="P128" s="212">
        <v>19.07</v>
      </c>
      <c r="Q128" s="212">
        <f t="shared" si="2"/>
        <v>2.38375</v>
      </c>
      <c r="R128" s="212"/>
      <c r="S128" s="212"/>
      <c r="T128" s="190">
        <v>8</v>
      </c>
      <c r="U128" s="212"/>
      <c r="V128" s="212"/>
      <c r="W128" s="188" t="s">
        <v>350</v>
      </c>
      <c r="X128" s="190">
        <v>0</v>
      </c>
      <c r="Y128" s="190">
        <v>1</v>
      </c>
      <c r="Z128" s="190"/>
      <c r="AA128" s="190"/>
      <c r="AB128" s="189" t="s">
        <v>2305</v>
      </c>
      <c r="AC128" s="189"/>
    </row>
    <row r="129" spans="2:29">
      <c r="B129" s="190">
        <v>32</v>
      </c>
      <c r="C129" s="190">
        <v>58</v>
      </c>
      <c r="D129" s="216">
        <v>45014</v>
      </c>
      <c r="E129" s="215" t="s">
        <v>93</v>
      </c>
      <c r="F129" s="215" t="s">
        <v>1322</v>
      </c>
      <c r="G129" s="188" t="s">
        <v>706</v>
      </c>
      <c r="H129" s="208" t="s">
        <v>706</v>
      </c>
      <c r="I129" s="188" t="s">
        <v>707</v>
      </c>
      <c r="J129" s="188" t="s">
        <v>1311</v>
      </c>
      <c r="K129" s="188" t="s">
        <v>1068</v>
      </c>
      <c r="L129" s="225" t="s">
        <v>350</v>
      </c>
      <c r="M129" s="195"/>
      <c r="N129" s="208" t="s">
        <v>2307</v>
      </c>
      <c r="O129" s="213">
        <v>20.89</v>
      </c>
      <c r="P129" s="212">
        <f>IFERROR(O129/R129,"-")</f>
        <v>6.9633333333333338</v>
      </c>
      <c r="Q129" s="212">
        <f t="shared" si="2"/>
        <v>0.69633333333333336</v>
      </c>
      <c r="R129" s="211">
        <v>3</v>
      </c>
      <c r="S129" s="194" t="str">
        <f>IF(R129=1,"Single canister",CONCATENATE(R129,"-Pack"))</f>
        <v>3-Pack</v>
      </c>
      <c r="T129" s="190">
        <v>10</v>
      </c>
      <c r="U129" s="193"/>
      <c r="V129" s="211"/>
      <c r="Y129" s="190">
        <v>1</v>
      </c>
      <c r="Z129" s="190"/>
      <c r="AA129" s="188" t="s">
        <v>472</v>
      </c>
      <c r="AB129" s="189"/>
      <c r="AC129" s="189"/>
    </row>
    <row r="130" spans="2:29">
      <c r="B130" s="190">
        <v>33</v>
      </c>
      <c r="C130" s="190"/>
      <c r="D130" s="216">
        <v>44986</v>
      </c>
      <c r="E130" s="216"/>
      <c r="F130" s="229" t="s">
        <v>9</v>
      </c>
      <c r="G130" s="188" t="s">
        <v>630</v>
      </c>
      <c r="H130" s="208" t="s">
        <v>1467</v>
      </c>
      <c r="I130" s="228" t="s">
        <v>1467</v>
      </c>
      <c r="J130" s="188" t="s">
        <v>1488</v>
      </c>
      <c r="K130" s="188" t="s">
        <v>1489</v>
      </c>
      <c r="L130" s="190" t="s">
        <v>19</v>
      </c>
      <c r="M130" s="231" t="s">
        <v>1475</v>
      </c>
      <c r="N130" s="228" t="s">
        <v>635</v>
      </c>
      <c r="O130" s="228"/>
      <c r="P130" s="212">
        <v>54.419999999999995</v>
      </c>
      <c r="Q130" s="212">
        <f t="shared" si="2"/>
        <v>5.4419999999999993</v>
      </c>
      <c r="R130" s="212"/>
      <c r="S130" s="212"/>
      <c r="T130" s="190">
        <v>10</v>
      </c>
      <c r="U130" s="212"/>
      <c r="V130" s="212"/>
      <c r="W130" s="188" t="s">
        <v>350</v>
      </c>
      <c r="X130" s="190">
        <v>0</v>
      </c>
      <c r="Y130" s="190">
        <v>1</v>
      </c>
      <c r="Z130" s="190"/>
      <c r="AA130" s="190"/>
      <c r="AB130" s="189" t="s">
        <v>2305</v>
      </c>
      <c r="AC130" s="189"/>
    </row>
    <row r="131" spans="2:29">
      <c r="B131" s="190">
        <v>33</v>
      </c>
      <c r="C131" s="190">
        <v>1</v>
      </c>
      <c r="D131" s="216">
        <v>44988</v>
      </c>
      <c r="E131" s="224" t="s">
        <v>78</v>
      </c>
      <c r="F131" s="224" t="s">
        <v>82</v>
      </c>
      <c r="G131" s="208" t="s">
        <v>630</v>
      </c>
      <c r="H131" s="208" t="s">
        <v>1467</v>
      </c>
      <c r="I131" s="208" t="s">
        <v>631</v>
      </c>
      <c r="J131" s="208" t="s">
        <v>632</v>
      </c>
      <c r="K131" s="208" t="s">
        <v>633</v>
      </c>
      <c r="L131" s="225" t="s">
        <v>19</v>
      </c>
      <c r="M131" s="225"/>
      <c r="N131" s="208" t="s">
        <v>635</v>
      </c>
      <c r="O131" s="213">
        <v>13.13</v>
      </c>
      <c r="P131" s="212">
        <f>IFERROR(O131/R131,"-")</f>
        <v>13.13</v>
      </c>
      <c r="Q131" s="212">
        <f t="shared" si="2"/>
        <v>1.3130000000000002</v>
      </c>
      <c r="R131" s="211">
        <v>1</v>
      </c>
      <c r="S131" s="211" t="s">
        <v>369</v>
      </c>
      <c r="T131" s="211">
        <v>10</v>
      </c>
      <c r="U131" s="208"/>
      <c r="V131" s="211">
        <v>0</v>
      </c>
      <c r="W131" s="208"/>
      <c r="X131" s="211">
        <v>0</v>
      </c>
      <c r="Y131" s="211">
        <v>1</v>
      </c>
      <c r="Z131" s="211"/>
      <c r="AA131" s="208" t="s">
        <v>636</v>
      </c>
      <c r="AB131" s="189" t="s">
        <v>1344</v>
      </c>
      <c r="AC131" s="189"/>
    </row>
    <row r="132" spans="2:29">
      <c r="B132" s="190">
        <v>33</v>
      </c>
      <c r="C132" s="190">
        <v>58</v>
      </c>
      <c r="D132" s="216">
        <v>45014</v>
      </c>
      <c r="E132" s="215" t="s">
        <v>93</v>
      </c>
      <c r="F132" s="215" t="s">
        <v>1322</v>
      </c>
      <c r="G132" s="188" t="s">
        <v>706</v>
      </c>
      <c r="H132" s="208" t="s">
        <v>706</v>
      </c>
      <c r="I132" s="188" t="s">
        <v>707</v>
      </c>
      <c r="J132" s="188" t="s">
        <v>1314</v>
      </c>
      <c r="K132" s="188" t="s">
        <v>1076</v>
      </c>
      <c r="L132" s="225" t="s">
        <v>350</v>
      </c>
      <c r="M132" s="195"/>
      <c r="N132" s="208" t="s">
        <v>2307</v>
      </c>
      <c r="O132" s="213">
        <v>10.99</v>
      </c>
      <c r="P132" s="212">
        <f>IFERROR(O132/R132,"-")</f>
        <v>10.99</v>
      </c>
      <c r="Q132" s="212">
        <f t="shared" si="2"/>
        <v>1.099</v>
      </c>
      <c r="R132" s="211">
        <v>1</v>
      </c>
      <c r="S132" s="194" t="str">
        <f>IF(R132=1,"Single canister",CONCATENATE(R132,"-Pack"))</f>
        <v>Single canister</v>
      </c>
      <c r="T132" s="190">
        <v>10</v>
      </c>
      <c r="U132" s="193"/>
      <c r="V132" s="211"/>
      <c r="Y132" s="190">
        <v>1</v>
      </c>
      <c r="Z132" s="190"/>
      <c r="AA132" s="188" t="s">
        <v>472</v>
      </c>
      <c r="AB132" s="189"/>
      <c r="AC132" s="189"/>
    </row>
    <row r="133" spans="2:29">
      <c r="B133" s="190">
        <v>34</v>
      </c>
      <c r="C133" s="190"/>
      <c r="D133" s="216">
        <v>44986</v>
      </c>
      <c r="E133" s="216"/>
      <c r="F133" s="229" t="s">
        <v>9</v>
      </c>
      <c r="G133" s="188" t="s">
        <v>630</v>
      </c>
      <c r="H133" s="208" t="s">
        <v>1467</v>
      </c>
      <c r="I133" s="228" t="s">
        <v>1467</v>
      </c>
      <c r="J133" s="188" t="s">
        <v>1490</v>
      </c>
      <c r="K133" s="188" t="s">
        <v>1489</v>
      </c>
      <c r="L133" s="190" t="s">
        <v>19</v>
      </c>
      <c r="M133" s="231" t="s">
        <v>1475</v>
      </c>
      <c r="N133" s="228" t="s">
        <v>635</v>
      </c>
      <c r="O133" s="228"/>
      <c r="P133" s="212">
        <v>19.96</v>
      </c>
      <c r="Q133" s="212">
        <f t="shared" si="2"/>
        <v>1.996</v>
      </c>
      <c r="R133" s="212"/>
      <c r="S133" s="212"/>
      <c r="T133" s="190">
        <v>10</v>
      </c>
      <c r="U133" s="212"/>
      <c r="V133" s="212"/>
      <c r="W133" s="188" t="s">
        <v>350</v>
      </c>
      <c r="X133" s="190">
        <v>0</v>
      </c>
      <c r="Y133" s="190">
        <v>1</v>
      </c>
      <c r="Z133" s="190"/>
      <c r="AA133" s="190"/>
      <c r="AB133" s="189" t="s">
        <v>2305</v>
      </c>
      <c r="AC133" s="189"/>
    </row>
    <row r="134" spans="2:29">
      <c r="B134" s="190">
        <v>34</v>
      </c>
      <c r="C134" s="190">
        <v>1</v>
      </c>
      <c r="D134" s="216">
        <v>44988</v>
      </c>
      <c r="E134" s="224" t="s">
        <v>78</v>
      </c>
      <c r="F134" s="224" t="s">
        <v>82</v>
      </c>
      <c r="G134" s="208" t="s">
        <v>630</v>
      </c>
      <c r="H134" s="208" t="s">
        <v>1467</v>
      </c>
      <c r="I134" s="208" t="s">
        <v>637</v>
      </c>
      <c r="J134" s="208" t="s">
        <v>638</v>
      </c>
      <c r="K134" s="208" t="s">
        <v>639</v>
      </c>
      <c r="L134" s="225" t="s">
        <v>19</v>
      </c>
      <c r="M134" s="225"/>
      <c r="N134" s="208" t="s">
        <v>635</v>
      </c>
      <c r="O134" s="213">
        <v>28.4</v>
      </c>
      <c r="P134" s="212">
        <f>IFERROR(O134/R134,"-")</f>
        <v>28.4</v>
      </c>
      <c r="Q134" s="212">
        <f t="shared" si="2"/>
        <v>2.84</v>
      </c>
      <c r="R134" s="211">
        <v>1</v>
      </c>
      <c r="S134" s="211" t="s">
        <v>369</v>
      </c>
      <c r="T134" s="211">
        <v>10</v>
      </c>
      <c r="U134" s="208"/>
      <c r="V134" s="211">
        <v>0</v>
      </c>
      <c r="W134" s="208"/>
      <c r="X134" s="211">
        <v>0</v>
      </c>
      <c r="Y134" s="211">
        <v>1</v>
      </c>
      <c r="Z134" s="211"/>
      <c r="AA134" s="208" t="s">
        <v>472</v>
      </c>
      <c r="AB134" s="189" t="s">
        <v>2305</v>
      </c>
      <c r="AC134" s="189"/>
    </row>
    <row r="135" spans="2:29">
      <c r="B135" s="190">
        <v>34</v>
      </c>
      <c r="C135" s="190">
        <v>58</v>
      </c>
      <c r="D135" s="216">
        <v>45014</v>
      </c>
      <c r="E135" s="215" t="s">
        <v>93</v>
      </c>
      <c r="F135" s="215" t="s">
        <v>1322</v>
      </c>
      <c r="G135" s="188" t="s">
        <v>706</v>
      </c>
      <c r="H135" s="208" t="s">
        <v>706</v>
      </c>
      <c r="I135" s="188" t="s">
        <v>707</v>
      </c>
      <c r="J135" s="188" t="s">
        <v>1315</v>
      </c>
      <c r="K135" s="188" t="s">
        <v>1078</v>
      </c>
      <c r="L135" s="225" t="s">
        <v>350</v>
      </c>
      <c r="M135" s="195"/>
      <c r="N135" s="208" t="s">
        <v>2307</v>
      </c>
      <c r="O135" s="213">
        <v>7.49</v>
      </c>
      <c r="P135" s="212">
        <f>IFERROR(O135/R135,"-")</f>
        <v>7.49</v>
      </c>
      <c r="Q135" s="212">
        <f t="shared" si="2"/>
        <v>2.14</v>
      </c>
      <c r="R135" s="211">
        <v>1</v>
      </c>
      <c r="S135" s="194" t="str">
        <f>IF(R135=1,"Single canister",CONCATENATE(R135,"-Pack"))</f>
        <v>Single canister</v>
      </c>
      <c r="T135" s="190">
        <v>3.5</v>
      </c>
      <c r="U135" s="193"/>
      <c r="V135" s="211"/>
      <c r="Y135" s="190">
        <v>1</v>
      </c>
      <c r="Z135" s="190"/>
      <c r="AA135" s="188" t="s">
        <v>472</v>
      </c>
      <c r="AB135" s="189"/>
      <c r="AC135" s="189"/>
    </row>
    <row r="136" spans="2:29">
      <c r="B136" s="190">
        <v>35</v>
      </c>
      <c r="C136" s="190">
        <v>59</v>
      </c>
      <c r="D136" s="216">
        <v>45014</v>
      </c>
      <c r="E136" s="215" t="s">
        <v>85</v>
      </c>
      <c r="F136" s="215" t="s">
        <v>1325</v>
      </c>
      <c r="G136" s="188" t="s">
        <v>374</v>
      </c>
      <c r="H136" s="208" t="s">
        <v>374</v>
      </c>
      <c r="I136" s="208" t="s">
        <v>375</v>
      </c>
      <c r="J136" s="188" t="s">
        <v>1302</v>
      </c>
      <c r="K136" s="188" t="s">
        <v>1326</v>
      </c>
      <c r="L136" s="190" t="s">
        <v>19</v>
      </c>
      <c r="M136" s="195"/>
      <c r="N136" s="188" t="s">
        <v>376</v>
      </c>
      <c r="O136" s="213">
        <v>12.64</v>
      </c>
      <c r="P136" s="212">
        <f>IFERROR(O136/R136,"-")</f>
        <v>6.32</v>
      </c>
      <c r="Q136" s="212">
        <f t="shared" ref="Q136:Q153" si="3">IFERROR(P136/T136,"-")</f>
        <v>0.63200000000000001</v>
      </c>
      <c r="R136" s="211">
        <v>2</v>
      </c>
      <c r="S136" s="194" t="str">
        <f>IF(R136=1,"Single canister",CONCATENATE(R136,"-Pack"))</f>
        <v>2-Pack</v>
      </c>
      <c r="T136" s="190">
        <v>10</v>
      </c>
      <c r="U136" s="208" t="s">
        <v>1183</v>
      </c>
      <c r="V136" s="211"/>
      <c r="Y136" s="190">
        <v>1</v>
      </c>
      <c r="Z136" s="190"/>
      <c r="AA136" s="188" t="s">
        <v>1304</v>
      </c>
      <c r="AB136" s="189"/>
      <c r="AC136" s="189"/>
    </row>
    <row r="137" spans="2:29">
      <c r="B137" s="190">
        <v>35</v>
      </c>
      <c r="C137" s="190">
        <v>1</v>
      </c>
      <c r="D137" s="216">
        <v>44988</v>
      </c>
      <c r="E137" s="224" t="s">
        <v>78</v>
      </c>
      <c r="F137" s="224" t="s">
        <v>82</v>
      </c>
      <c r="G137" s="208" t="s">
        <v>630</v>
      </c>
      <c r="H137" s="208" t="s">
        <v>1467</v>
      </c>
      <c r="I137" s="208" t="s">
        <v>640</v>
      </c>
      <c r="J137" s="208" t="s">
        <v>641</v>
      </c>
      <c r="K137" s="208" t="s">
        <v>642</v>
      </c>
      <c r="L137" s="225" t="s">
        <v>19</v>
      </c>
      <c r="M137" s="225"/>
      <c r="N137" s="208" t="s">
        <v>635</v>
      </c>
      <c r="O137" s="213">
        <v>34.65</v>
      </c>
      <c r="P137" s="212">
        <f>IFERROR(O137/R137,"-")</f>
        <v>34.65</v>
      </c>
      <c r="Q137" s="212">
        <f t="shared" si="3"/>
        <v>4.3312499999999998</v>
      </c>
      <c r="R137" s="211">
        <v>1</v>
      </c>
      <c r="S137" s="211" t="s">
        <v>369</v>
      </c>
      <c r="T137" s="211">
        <v>8</v>
      </c>
      <c r="U137" s="208"/>
      <c r="V137" s="211">
        <v>0</v>
      </c>
      <c r="W137" s="208"/>
      <c r="X137" s="211">
        <v>0</v>
      </c>
      <c r="Y137" s="211">
        <v>0</v>
      </c>
      <c r="Z137" s="211"/>
      <c r="AA137" s="208" t="s">
        <v>472</v>
      </c>
      <c r="AB137" s="189" t="s">
        <v>2305</v>
      </c>
      <c r="AC137" s="189"/>
    </row>
    <row r="138" spans="2:29">
      <c r="B138" s="190">
        <v>35</v>
      </c>
      <c r="C138" s="190"/>
      <c r="D138" s="216">
        <v>44986</v>
      </c>
      <c r="E138" s="216"/>
      <c r="F138" s="229" t="s">
        <v>9</v>
      </c>
      <c r="G138" s="188" t="s">
        <v>630</v>
      </c>
      <c r="H138" s="208" t="s">
        <v>2319</v>
      </c>
      <c r="I138" s="228" t="s">
        <v>2319</v>
      </c>
      <c r="J138" s="188" t="s">
        <v>1497</v>
      </c>
      <c r="K138" s="188" t="s">
        <v>1498</v>
      </c>
      <c r="L138" s="190" t="s">
        <v>19</v>
      </c>
      <c r="M138" s="231" t="s">
        <v>1475</v>
      </c>
      <c r="N138" s="228" t="s">
        <v>635</v>
      </c>
      <c r="O138" s="228"/>
      <c r="P138" s="212">
        <v>15.6875</v>
      </c>
      <c r="Q138" s="212">
        <f t="shared" si="3"/>
        <v>1.5687500000000001</v>
      </c>
      <c r="R138" s="212"/>
      <c r="S138" s="212"/>
      <c r="T138" s="190">
        <v>10</v>
      </c>
      <c r="U138" s="212"/>
      <c r="V138" s="212"/>
      <c r="W138" s="188" t="s">
        <v>350</v>
      </c>
      <c r="X138" s="190">
        <v>0</v>
      </c>
      <c r="Y138" s="190">
        <v>1</v>
      </c>
      <c r="Z138" s="190"/>
      <c r="AA138" s="190"/>
      <c r="AB138" s="189" t="s">
        <v>2305</v>
      </c>
      <c r="AC138" s="189"/>
    </row>
    <row r="139" spans="2:29">
      <c r="B139" s="190">
        <v>36</v>
      </c>
      <c r="C139" s="190"/>
      <c r="D139" s="216">
        <v>44986</v>
      </c>
      <c r="E139" s="216"/>
      <c r="F139" s="229" t="s">
        <v>9</v>
      </c>
      <c r="G139" s="188" t="s">
        <v>630</v>
      </c>
      <c r="H139" s="208" t="s">
        <v>2319</v>
      </c>
      <c r="I139" s="228" t="s">
        <v>2319</v>
      </c>
      <c r="J139" s="188" t="s">
        <v>1500</v>
      </c>
      <c r="K139" s="188" t="s">
        <v>1498</v>
      </c>
      <c r="L139" s="190" t="s">
        <v>19</v>
      </c>
      <c r="M139" s="231" t="s">
        <v>1475</v>
      </c>
      <c r="N139" s="228" t="s">
        <v>635</v>
      </c>
      <c r="O139" s="228"/>
      <c r="P139" s="212">
        <v>23.212500000000002</v>
      </c>
      <c r="Q139" s="212">
        <f t="shared" si="3"/>
        <v>1.5475000000000001</v>
      </c>
      <c r="R139" s="212"/>
      <c r="S139" s="212"/>
      <c r="T139" s="190">
        <v>15</v>
      </c>
      <c r="U139" s="212"/>
      <c r="V139" s="212"/>
      <c r="W139" s="188" t="s">
        <v>350</v>
      </c>
      <c r="X139" s="190">
        <v>0</v>
      </c>
      <c r="Y139" s="190">
        <v>1</v>
      </c>
      <c r="Z139" s="190"/>
      <c r="AA139" s="190"/>
      <c r="AB139" s="189" t="s">
        <v>2305</v>
      </c>
      <c r="AC139" s="189"/>
    </row>
    <row r="140" spans="2:29">
      <c r="B140" s="190">
        <v>36</v>
      </c>
      <c r="C140" s="190">
        <v>1</v>
      </c>
      <c r="D140" s="216">
        <v>44988</v>
      </c>
      <c r="E140" s="224" t="s">
        <v>78</v>
      </c>
      <c r="F140" s="224" t="s">
        <v>82</v>
      </c>
      <c r="G140" s="208" t="s">
        <v>630</v>
      </c>
      <c r="H140" s="208" t="s">
        <v>2319</v>
      </c>
      <c r="I140" s="208" t="s">
        <v>644</v>
      </c>
      <c r="J140" s="208" t="s">
        <v>645</v>
      </c>
      <c r="K140" s="208" t="s">
        <v>646</v>
      </c>
      <c r="L140" s="225" t="s">
        <v>19</v>
      </c>
      <c r="M140" s="225"/>
      <c r="N140" s="208" t="s">
        <v>635</v>
      </c>
      <c r="O140" s="213">
        <v>22.97</v>
      </c>
      <c r="P140" s="212">
        <f>IFERROR(O140/R140,"-")</f>
        <v>22.97</v>
      </c>
      <c r="Q140" s="212">
        <f t="shared" si="3"/>
        <v>2.2969999999999997</v>
      </c>
      <c r="R140" s="211">
        <v>1</v>
      </c>
      <c r="S140" s="211" t="s">
        <v>369</v>
      </c>
      <c r="T140" s="211">
        <v>10</v>
      </c>
      <c r="U140" s="208"/>
      <c r="V140" s="211">
        <v>0</v>
      </c>
      <c r="W140" s="208"/>
      <c r="X140" s="211">
        <v>0</v>
      </c>
      <c r="Y140" s="211">
        <v>0</v>
      </c>
      <c r="Z140" s="211"/>
      <c r="AA140" s="208" t="s">
        <v>472</v>
      </c>
      <c r="AB140" s="189" t="s">
        <v>2305</v>
      </c>
      <c r="AC140" s="189"/>
    </row>
    <row r="141" spans="2:29">
      <c r="B141" s="190">
        <v>36</v>
      </c>
      <c r="C141" s="190">
        <v>59</v>
      </c>
      <c r="D141" s="216">
        <v>45014</v>
      </c>
      <c r="E141" s="215" t="s">
        <v>85</v>
      </c>
      <c r="F141" s="215" t="s">
        <v>1325</v>
      </c>
      <c r="G141" s="188" t="s">
        <v>85</v>
      </c>
      <c r="H141" s="208" t="s">
        <v>2303</v>
      </c>
      <c r="I141" s="208" t="s">
        <v>2303</v>
      </c>
      <c r="J141" s="188" t="s">
        <v>1251</v>
      </c>
      <c r="K141" s="188" t="s">
        <v>1327</v>
      </c>
      <c r="L141" s="195" t="s">
        <v>350</v>
      </c>
      <c r="M141" s="195"/>
      <c r="N141" s="208" t="s">
        <v>1254</v>
      </c>
      <c r="O141" s="213">
        <v>7.88</v>
      </c>
      <c r="P141" s="212">
        <f>IFERROR(O141/R141,"-")</f>
        <v>7.88</v>
      </c>
      <c r="Q141" s="212">
        <f t="shared" si="3"/>
        <v>0.78800000000000003</v>
      </c>
      <c r="R141" s="211">
        <v>1</v>
      </c>
      <c r="S141" s="194" t="str">
        <f>IF(R141=1,"Single canister",CONCATENATE(R141,"-Pack"))</f>
        <v>Single canister</v>
      </c>
      <c r="T141" s="190">
        <v>10</v>
      </c>
      <c r="U141" s="193"/>
      <c r="V141" s="211"/>
      <c r="Y141" s="190">
        <v>1</v>
      </c>
      <c r="Z141" s="190"/>
      <c r="AA141" s="188" t="s">
        <v>472</v>
      </c>
      <c r="AB141" s="189"/>
      <c r="AC141" s="189"/>
    </row>
    <row r="142" spans="2:29">
      <c r="B142" s="190">
        <v>37</v>
      </c>
      <c r="C142" s="190"/>
      <c r="D142" s="216">
        <v>44986</v>
      </c>
      <c r="E142" s="216"/>
      <c r="F142" s="229" t="s">
        <v>9</v>
      </c>
      <c r="G142" s="188" t="s">
        <v>630</v>
      </c>
      <c r="H142" s="208" t="s">
        <v>2319</v>
      </c>
      <c r="I142" s="228" t="s">
        <v>2319</v>
      </c>
      <c r="J142" s="188" t="s">
        <v>1501</v>
      </c>
      <c r="K142" s="188" t="s">
        <v>1502</v>
      </c>
      <c r="L142" s="190" t="s">
        <v>19</v>
      </c>
      <c r="M142" s="231" t="s">
        <v>1475</v>
      </c>
      <c r="N142" s="228" t="s">
        <v>635</v>
      </c>
      <c r="O142" s="228"/>
      <c r="P142" s="212">
        <v>22.41</v>
      </c>
      <c r="Q142" s="212">
        <f t="shared" si="3"/>
        <v>2.2410000000000001</v>
      </c>
      <c r="R142" s="212"/>
      <c r="S142" s="212"/>
      <c r="T142" s="190">
        <v>10</v>
      </c>
      <c r="U142" s="212"/>
      <c r="V142" s="212"/>
      <c r="W142" s="188" t="s">
        <v>350</v>
      </c>
      <c r="X142" s="190">
        <v>0</v>
      </c>
      <c r="Y142" s="190">
        <v>1</v>
      </c>
      <c r="Z142" s="190"/>
      <c r="AA142" s="190"/>
      <c r="AB142" s="189" t="s">
        <v>2306</v>
      </c>
      <c r="AC142" s="189"/>
    </row>
    <row r="143" spans="2:29">
      <c r="B143" s="190">
        <v>37</v>
      </c>
      <c r="C143" s="190">
        <v>1</v>
      </c>
      <c r="D143" s="216">
        <v>44988</v>
      </c>
      <c r="E143" s="224" t="s">
        <v>78</v>
      </c>
      <c r="F143" s="224" t="s">
        <v>82</v>
      </c>
      <c r="G143" s="208" t="s">
        <v>630</v>
      </c>
      <c r="H143" s="208" t="s">
        <v>2319</v>
      </c>
      <c r="I143" s="208" t="s">
        <v>644</v>
      </c>
      <c r="J143" s="208" t="s">
        <v>648</v>
      </c>
      <c r="K143" s="208" t="s">
        <v>649</v>
      </c>
      <c r="L143" s="225" t="s">
        <v>19</v>
      </c>
      <c r="M143" s="225"/>
      <c r="N143" s="208" t="s">
        <v>635</v>
      </c>
      <c r="O143" s="213">
        <v>39.630000000000003</v>
      </c>
      <c r="P143" s="212">
        <f>IFERROR(O143/R143,"-")</f>
        <v>39.630000000000003</v>
      </c>
      <c r="Q143" s="212">
        <f t="shared" si="3"/>
        <v>2.6420000000000003</v>
      </c>
      <c r="R143" s="211">
        <v>1</v>
      </c>
      <c r="S143" s="211" t="s">
        <v>369</v>
      </c>
      <c r="T143" s="211">
        <v>15</v>
      </c>
      <c r="U143" s="208"/>
      <c r="V143" s="211">
        <v>0</v>
      </c>
      <c r="W143" s="208"/>
      <c r="X143" s="211">
        <v>0</v>
      </c>
      <c r="Y143" s="211">
        <v>0</v>
      </c>
      <c r="Z143" s="211"/>
      <c r="AA143" s="208" t="s">
        <v>472</v>
      </c>
      <c r="AB143" s="189" t="s">
        <v>2305</v>
      </c>
      <c r="AC143" s="189"/>
    </row>
    <row r="144" spans="2:29">
      <c r="B144" s="190">
        <v>37</v>
      </c>
      <c r="C144" s="190">
        <v>59</v>
      </c>
      <c r="D144" s="216">
        <v>45014</v>
      </c>
      <c r="E144" s="215" t="s">
        <v>85</v>
      </c>
      <c r="F144" s="215" t="s">
        <v>1325</v>
      </c>
      <c r="G144" s="188" t="s">
        <v>85</v>
      </c>
      <c r="H144" s="208" t="s">
        <v>2303</v>
      </c>
      <c r="I144" s="208" t="s">
        <v>2303</v>
      </c>
      <c r="J144" s="188" t="s">
        <v>1258</v>
      </c>
      <c r="K144" s="188" t="s">
        <v>1307</v>
      </c>
      <c r="L144" s="195" t="s">
        <v>350</v>
      </c>
      <c r="M144" s="195"/>
      <c r="N144" s="208" t="s">
        <v>1254</v>
      </c>
      <c r="O144" s="213">
        <v>14.88</v>
      </c>
      <c r="P144" s="212">
        <f>IFERROR(O144/R144,"-")</f>
        <v>7.44</v>
      </c>
      <c r="Q144" s="212">
        <f t="shared" si="3"/>
        <v>0.74399999999999999</v>
      </c>
      <c r="R144" s="211">
        <v>2</v>
      </c>
      <c r="S144" s="194" t="str">
        <f>IF(R144=1,"Single canister",CONCATENATE(R144,"-Pack"))</f>
        <v>2-Pack</v>
      </c>
      <c r="T144" s="190">
        <v>10</v>
      </c>
      <c r="U144" s="193"/>
      <c r="V144" s="211"/>
      <c r="Y144" s="190">
        <v>1</v>
      </c>
      <c r="Z144" s="190"/>
      <c r="AA144" s="188" t="s">
        <v>472</v>
      </c>
      <c r="AB144" s="189"/>
      <c r="AC144" s="189"/>
    </row>
    <row r="145" spans="2:29">
      <c r="B145" s="190">
        <v>38</v>
      </c>
      <c r="C145" s="190"/>
      <c r="D145" s="216">
        <v>44986</v>
      </c>
      <c r="E145" s="216"/>
      <c r="F145" s="229" t="s">
        <v>9</v>
      </c>
      <c r="G145" s="188" t="s">
        <v>630</v>
      </c>
      <c r="H145" s="208" t="s">
        <v>2319</v>
      </c>
      <c r="I145" s="228" t="s">
        <v>2319</v>
      </c>
      <c r="J145" s="188" t="s">
        <v>1503</v>
      </c>
      <c r="K145" s="188" t="s">
        <v>1504</v>
      </c>
      <c r="L145" s="190" t="s">
        <v>19</v>
      </c>
      <c r="M145" s="231" t="s">
        <v>1475</v>
      </c>
      <c r="N145" s="228" t="s">
        <v>635</v>
      </c>
      <c r="O145" s="228"/>
      <c r="P145" s="212">
        <v>8.4500000000000011</v>
      </c>
      <c r="Q145" s="212">
        <f t="shared" si="3"/>
        <v>0.84500000000000008</v>
      </c>
      <c r="R145" s="212"/>
      <c r="S145" s="212"/>
      <c r="T145" s="190">
        <v>10</v>
      </c>
      <c r="U145" s="212"/>
      <c r="V145" s="212"/>
      <c r="W145" s="188" t="s">
        <v>350</v>
      </c>
      <c r="X145" s="190">
        <v>0</v>
      </c>
      <c r="Y145" s="190">
        <v>1</v>
      </c>
      <c r="Z145" s="190"/>
      <c r="AA145" s="190"/>
      <c r="AB145" s="189" t="s">
        <v>1344</v>
      </c>
      <c r="AC145" s="189"/>
    </row>
    <row r="146" spans="2:29">
      <c r="B146" s="190">
        <v>38</v>
      </c>
      <c r="C146" s="190">
        <v>1</v>
      </c>
      <c r="D146" s="216">
        <v>44988</v>
      </c>
      <c r="E146" s="224" t="s">
        <v>78</v>
      </c>
      <c r="F146" s="224" t="s">
        <v>82</v>
      </c>
      <c r="G146" s="208" t="s">
        <v>630</v>
      </c>
      <c r="H146" s="208" t="s">
        <v>2319</v>
      </c>
      <c r="I146" s="208" t="s">
        <v>651</v>
      </c>
      <c r="J146" s="208" t="s">
        <v>652</v>
      </c>
      <c r="K146" s="208" t="s">
        <v>653</v>
      </c>
      <c r="L146" s="225" t="s">
        <v>19</v>
      </c>
      <c r="M146" s="225"/>
      <c r="N146" s="208" t="s">
        <v>635</v>
      </c>
      <c r="O146" s="213">
        <v>54.4</v>
      </c>
      <c r="P146" s="212">
        <f>IFERROR(O146/R146,"-")</f>
        <v>10.879999999999999</v>
      </c>
      <c r="Q146" s="212">
        <f t="shared" si="3"/>
        <v>1.0879999999999999</v>
      </c>
      <c r="R146" s="211">
        <v>5</v>
      </c>
      <c r="S146" s="211" t="s">
        <v>2252</v>
      </c>
      <c r="T146" s="211">
        <v>10</v>
      </c>
      <c r="U146" s="208"/>
      <c r="V146" s="211">
        <v>0</v>
      </c>
      <c r="W146" s="208"/>
      <c r="X146" s="211">
        <v>0</v>
      </c>
      <c r="Y146" s="211">
        <v>0</v>
      </c>
      <c r="Z146" s="211"/>
      <c r="AA146" s="208" t="s">
        <v>472</v>
      </c>
      <c r="AB146" s="189" t="s">
        <v>1344</v>
      </c>
      <c r="AC146" s="189"/>
    </row>
    <row r="147" spans="2:29">
      <c r="B147" s="190">
        <v>38</v>
      </c>
      <c r="C147" s="190">
        <v>59</v>
      </c>
      <c r="D147" s="216">
        <v>45014</v>
      </c>
      <c r="E147" s="215" t="s">
        <v>85</v>
      </c>
      <c r="F147" s="215" t="s">
        <v>1325</v>
      </c>
      <c r="G147" s="188" t="s">
        <v>85</v>
      </c>
      <c r="H147" s="208" t="s">
        <v>2303</v>
      </c>
      <c r="I147" s="208" t="s">
        <v>2303</v>
      </c>
      <c r="J147" s="188" t="s">
        <v>1256</v>
      </c>
      <c r="K147" s="188" t="s">
        <v>1308</v>
      </c>
      <c r="L147" s="195" t="s">
        <v>350</v>
      </c>
      <c r="M147" s="195"/>
      <c r="N147" s="208" t="s">
        <v>1254</v>
      </c>
      <c r="O147" s="213">
        <v>21.88</v>
      </c>
      <c r="P147" s="212">
        <f>IFERROR(O147/R147,"-")</f>
        <v>5.47</v>
      </c>
      <c r="Q147" s="212">
        <f t="shared" si="3"/>
        <v>0.54699999999999993</v>
      </c>
      <c r="R147" s="211">
        <v>4</v>
      </c>
      <c r="S147" s="194" t="str">
        <f>IF(R147=1,"Single canister",CONCATENATE(R147,"-Pack"))</f>
        <v>4-Pack</v>
      </c>
      <c r="T147" s="190">
        <v>10</v>
      </c>
      <c r="U147" s="193"/>
      <c r="V147" s="211"/>
      <c r="Y147" s="190">
        <v>1</v>
      </c>
      <c r="Z147" s="190"/>
      <c r="AA147" s="188" t="s">
        <v>472</v>
      </c>
      <c r="AB147" s="189"/>
      <c r="AC147" s="189"/>
    </row>
    <row r="148" spans="2:29">
      <c r="B148" s="190">
        <v>39</v>
      </c>
      <c r="C148" s="190"/>
      <c r="D148" s="216">
        <v>44986</v>
      </c>
      <c r="E148" s="216"/>
      <c r="F148" s="229" t="s">
        <v>9</v>
      </c>
      <c r="G148" s="188" t="s">
        <v>630</v>
      </c>
      <c r="H148" s="208" t="s">
        <v>2319</v>
      </c>
      <c r="I148" s="228" t="s">
        <v>2319</v>
      </c>
      <c r="J148" s="188" t="s">
        <v>1505</v>
      </c>
      <c r="K148" s="188" t="s">
        <v>1506</v>
      </c>
      <c r="L148" s="190" t="s">
        <v>19</v>
      </c>
      <c r="M148" s="231" t="s">
        <v>1475</v>
      </c>
      <c r="N148" s="228" t="s">
        <v>635</v>
      </c>
      <c r="O148" s="228"/>
      <c r="P148" s="212">
        <v>18.38</v>
      </c>
      <c r="Q148" s="212">
        <f t="shared" si="3"/>
        <v>2.2974999999999999</v>
      </c>
      <c r="R148" s="212"/>
      <c r="S148" s="212"/>
      <c r="T148" s="190">
        <v>8</v>
      </c>
      <c r="U148" s="212"/>
      <c r="V148" s="212"/>
      <c r="W148" s="188" t="s">
        <v>350</v>
      </c>
      <c r="X148" s="190">
        <v>0</v>
      </c>
      <c r="Y148" s="190">
        <v>1</v>
      </c>
      <c r="Z148" s="190"/>
      <c r="AA148" s="190"/>
      <c r="AB148" s="189" t="s">
        <v>2305</v>
      </c>
      <c r="AC148" s="189"/>
    </row>
    <row r="149" spans="2:29">
      <c r="B149" s="190">
        <v>39</v>
      </c>
      <c r="C149" s="190">
        <v>1</v>
      </c>
      <c r="D149" s="216">
        <v>44988</v>
      </c>
      <c r="E149" s="224" t="s">
        <v>78</v>
      </c>
      <c r="F149" s="224" t="s">
        <v>82</v>
      </c>
      <c r="G149" s="208" t="s">
        <v>630</v>
      </c>
      <c r="H149" s="208" t="s">
        <v>2319</v>
      </c>
      <c r="I149" s="208" t="s">
        <v>656</v>
      </c>
      <c r="J149" s="208" t="s">
        <v>657</v>
      </c>
      <c r="K149" s="208" t="s">
        <v>658</v>
      </c>
      <c r="L149" s="225" t="s">
        <v>19</v>
      </c>
      <c r="M149" s="225"/>
      <c r="N149" s="208" t="s">
        <v>635</v>
      </c>
      <c r="O149" s="213" t="s">
        <v>544</v>
      </c>
      <c r="P149" s="212" t="str">
        <f>IFERROR(O149/R149,"-")</f>
        <v>-</v>
      </c>
      <c r="Q149" s="212" t="str">
        <f t="shared" si="3"/>
        <v>-</v>
      </c>
      <c r="R149" s="211">
        <v>1</v>
      </c>
      <c r="S149" s="211" t="s">
        <v>369</v>
      </c>
      <c r="T149" s="211">
        <v>8</v>
      </c>
      <c r="U149" s="208"/>
      <c r="V149" s="211">
        <v>0</v>
      </c>
      <c r="W149" s="208"/>
      <c r="X149" s="211">
        <v>0</v>
      </c>
      <c r="Y149" s="211">
        <v>0</v>
      </c>
      <c r="Z149" s="211"/>
      <c r="AA149" s="208" t="s">
        <v>472</v>
      </c>
      <c r="AB149" s="189" t="s">
        <v>2305</v>
      </c>
      <c r="AC149" s="189"/>
    </row>
    <row r="150" spans="2:29">
      <c r="B150" s="190">
        <v>39</v>
      </c>
      <c r="C150" s="190">
        <v>60</v>
      </c>
      <c r="D150" s="216">
        <v>45014</v>
      </c>
      <c r="E150" s="215" t="s">
        <v>116</v>
      </c>
      <c r="F150" s="215" t="s">
        <v>1325</v>
      </c>
      <c r="G150" s="188" t="s">
        <v>414</v>
      </c>
      <c r="H150" s="208" t="s">
        <v>694</v>
      </c>
      <c r="I150" s="188" t="s">
        <v>694</v>
      </c>
      <c r="J150" s="188" t="s">
        <v>1151</v>
      </c>
      <c r="K150" s="188" t="s">
        <v>1309</v>
      </c>
      <c r="L150" s="225" t="s">
        <v>19</v>
      </c>
      <c r="M150" s="195"/>
      <c r="N150" s="208" t="s">
        <v>416</v>
      </c>
      <c r="O150" s="213">
        <v>12.99</v>
      </c>
      <c r="P150" s="212">
        <f>IFERROR(O150/R150,"-")</f>
        <v>6.4950000000000001</v>
      </c>
      <c r="Q150" s="212">
        <f t="shared" si="3"/>
        <v>0.64949999999999997</v>
      </c>
      <c r="R150" s="211">
        <v>2</v>
      </c>
      <c r="S150" s="194" t="str">
        <f>IF(R150=1,"Single canister",CONCATENATE(R150,"-Pack"))</f>
        <v>2-Pack</v>
      </c>
      <c r="T150" s="190">
        <v>10</v>
      </c>
      <c r="U150" s="193"/>
      <c r="V150" s="211"/>
      <c r="Y150" s="190">
        <v>0</v>
      </c>
      <c r="Z150" s="190"/>
      <c r="AA150" s="188" t="s">
        <v>472</v>
      </c>
      <c r="AB150" s="189"/>
      <c r="AC150" s="189"/>
    </row>
    <row r="151" spans="2:29">
      <c r="B151" s="190">
        <v>40</v>
      </c>
      <c r="C151" s="190">
        <v>1</v>
      </c>
      <c r="D151" s="216">
        <v>44988</v>
      </c>
      <c r="E151" s="224" t="s">
        <v>78</v>
      </c>
      <c r="F151" s="224" t="s">
        <v>82</v>
      </c>
      <c r="G151" s="228" t="s">
        <v>444</v>
      </c>
      <c r="H151" s="208" t="s">
        <v>442</v>
      </c>
      <c r="I151" s="188" t="s">
        <v>473</v>
      </c>
      <c r="J151" s="208" t="s">
        <v>660</v>
      </c>
      <c r="K151" s="208" t="s">
        <v>661</v>
      </c>
      <c r="L151" s="225" t="s">
        <v>19</v>
      </c>
      <c r="M151" s="225"/>
      <c r="N151" s="188" t="s">
        <v>444</v>
      </c>
      <c r="O151" s="213">
        <v>96.05</v>
      </c>
      <c r="P151" s="212">
        <f>IFERROR(O151/R151,"-")</f>
        <v>8.0041666666666664</v>
      </c>
      <c r="Q151" s="212">
        <f t="shared" si="3"/>
        <v>0.80041666666666667</v>
      </c>
      <c r="R151" s="211">
        <v>12</v>
      </c>
      <c r="S151" s="211" t="s">
        <v>2251</v>
      </c>
      <c r="T151" s="211">
        <v>10</v>
      </c>
      <c r="U151" s="208"/>
      <c r="V151" s="211">
        <v>1</v>
      </c>
      <c r="W151" s="208" t="s">
        <v>663</v>
      </c>
      <c r="X151" s="211">
        <v>1</v>
      </c>
      <c r="Y151" s="211">
        <v>1</v>
      </c>
      <c r="Z151" s="211"/>
      <c r="AA151" s="208" t="s">
        <v>472</v>
      </c>
      <c r="AB151" s="189" t="s">
        <v>1344</v>
      </c>
      <c r="AC151" s="189"/>
    </row>
    <row r="152" spans="2:29">
      <c r="B152" s="190">
        <v>40</v>
      </c>
      <c r="C152" s="190"/>
      <c r="D152" s="216">
        <v>44986</v>
      </c>
      <c r="E152" s="216"/>
      <c r="F152" s="229" t="s">
        <v>9</v>
      </c>
      <c r="G152" s="188" t="s">
        <v>630</v>
      </c>
      <c r="H152" s="208" t="s">
        <v>2319</v>
      </c>
      <c r="I152" s="228" t="s">
        <v>2319</v>
      </c>
      <c r="J152" s="188" t="s">
        <v>1507</v>
      </c>
      <c r="K152" s="188" t="s">
        <v>1506</v>
      </c>
      <c r="L152" s="190" t="s">
        <v>19</v>
      </c>
      <c r="M152" s="231" t="s">
        <v>1475</v>
      </c>
      <c r="N152" s="228" t="s">
        <v>635</v>
      </c>
      <c r="O152" s="228"/>
      <c r="P152" s="212">
        <v>19.84</v>
      </c>
      <c r="Q152" s="212">
        <f t="shared" si="3"/>
        <v>1.984</v>
      </c>
      <c r="R152" s="212"/>
      <c r="S152" s="212"/>
      <c r="T152" s="190">
        <v>10</v>
      </c>
      <c r="U152" s="212"/>
      <c r="V152" s="212"/>
      <c r="W152" s="188" t="s">
        <v>350</v>
      </c>
      <c r="X152" s="190">
        <v>0</v>
      </c>
      <c r="Y152" s="190">
        <v>1</v>
      </c>
      <c r="Z152" s="190"/>
      <c r="AA152" s="190"/>
      <c r="AB152" s="189" t="s">
        <v>2305</v>
      </c>
      <c r="AC152" s="189"/>
    </row>
    <row r="153" spans="2:29">
      <c r="B153" s="190">
        <v>40</v>
      </c>
      <c r="C153" s="190">
        <v>60</v>
      </c>
      <c r="D153" s="216">
        <v>45014</v>
      </c>
      <c r="E153" s="215" t="s">
        <v>116</v>
      </c>
      <c r="F153" s="215" t="s">
        <v>1325</v>
      </c>
      <c r="G153" s="188" t="s">
        <v>414</v>
      </c>
      <c r="H153" s="208" t="s">
        <v>694</v>
      </c>
      <c r="I153" s="188" t="s">
        <v>694</v>
      </c>
      <c r="J153" s="188" t="s">
        <v>1156</v>
      </c>
      <c r="K153" s="188" t="s">
        <v>1310</v>
      </c>
      <c r="L153" s="225" t="s">
        <v>19</v>
      </c>
      <c r="M153" s="195"/>
      <c r="N153" s="208" t="s">
        <v>416</v>
      </c>
      <c r="O153" s="213">
        <v>6.99</v>
      </c>
      <c r="P153" s="212">
        <f>IFERROR(O153/R153,"-")</f>
        <v>6.99</v>
      </c>
      <c r="Q153" s="212">
        <f t="shared" si="3"/>
        <v>0.69900000000000007</v>
      </c>
      <c r="R153" s="211">
        <v>1</v>
      </c>
      <c r="S153" s="194" t="str">
        <f>IF(R153=1,"Single canister",CONCATENATE(R153,"-Pack"))</f>
        <v>Single canister</v>
      </c>
      <c r="T153" s="190">
        <v>10</v>
      </c>
      <c r="U153" s="193"/>
      <c r="V153" s="211"/>
      <c r="Y153" s="190">
        <v>0</v>
      </c>
      <c r="Z153" s="190"/>
      <c r="AA153" s="188" t="s">
        <v>472</v>
      </c>
      <c r="AB153" s="189"/>
      <c r="AC153" s="189"/>
    </row>
    <row r="154" spans="2:29">
      <c r="B154" s="190">
        <v>41</v>
      </c>
      <c r="C154" s="190"/>
      <c r="D154" s="216">
        <v>44987</v>
      </c>
      <c r="E154" s="216"/>
      <c r="F154" s="229" t="s">
        <v>9</v>
      </c>
      <c r="G154" s="188" t="s">
        <v>388</v>
      </c>
      <c r="H154" s="208" t="s">
        <v>2309</v>
      </c>
      <c r="I154" s="188" t="s">
        <v>389</v>
      </c>
      <c r="J154" s="188" t="s">
        <v>1513</v>
      </c>
      <c r="K154" s="188" t="s">
        <v>1514</v>
      </c>
      <c r="L154" s="190" t="s">
        <v>19</v>
      </c>
      <c r="M154" s="207" t="s">
        <v>390</v>
      </c>
      <c r="N154" s="228" t="s">
        <v>391</v>
      </c>
      <c r="O154" s="228"/>
      <c r="P154" s="212"/>
      <c r="Q154" s="212"/>
      <c r="R154" s="212"/>
      <c r="S154" s="212"/>
      <c r="T154" s="190">
        <v>8</v>
      </c>
      <c r="U154" s="212"/>
      <c r="V154" s="212"/>
      <c r="W154" s="188" t="s">
        <v>350</v>
      </c>
      <c r="X154" s="190">
        <v>0</v>
      </c>
      <c r="Y154" s="190">
        <v>0</v>
      </c>
      <c r="Z154" s="190"/>
      <c r="AA154" s="190"/>
      <c r="AB154" s="189" t="s">
        <v>2305</v>
      </c>
      <c r="AC154" s="189"/>
    </row>
    <row r="155" spans="2:29">
      <c r="B155" s="190">
        <v>41</v>
      </c>
      <c r="C155" s="190">
        <v>1</v>
      </c>
      <c r="D155" s="216">
        <v>44988</v>
      </c>
      <c r="E155" s="224" t="s">
        <v>78</v>
      </c>
      <c r="F155" s="224" t="s">
        <v>82</v>
      </c>
      <c r="G155" s="208" t="s">
        <v>665</v>
      </c>
      <c r="H155" s="208" t="s">
        <v>665</v>
      </c>
      <c r="I155" s="208" t="s">
        <v>666</v>
      </c>
      <c r="J155" s="208" t="s">
        <v>667</v>
      </c>
      <c r="K155" s="208" t="s">
        <v>668</v>
      </c>
      <c r="L155" s="225" t="s">
        <v>19</v>
      </c>
      <c r="M155" s="225"/>
      <c r="N155" s="188" t="s">
        <v>376</v>
      </c>
      <c r="O155" s="213">
        <v>13.98</v>
      </c>
      <c r="P155" s="212">
        <f>IFERROR(O155/R155,"-")</f>
        <v>13.98</v>
      </c>
      <c r="Q155" s="212">
        <f>IFERROR(P155/T155,"-")</f>
        <v>1.3980000000000001</v>
      </c>
      <c r="R155" s="211">
        <v>1</v>
      </c>
      <c r="S155" s="211" t="s">
        <v>369</v>
      </c>
      <c r="T155" s="211">
        <v>10</v>
      </c>
      <c r="U155" s="208"/>
      <c r="V155" s="211">
        <v>1</v>
      </c>
      <c r="W155" s="208" t="s">
        <v>672</v>
      </c>
      <c r="X155" s="211">
        <v>1</v>
      </c>
      <c r="Y155" s="211">
        <v>1</v>
      </c>
      <c r="Z155" s="211"/>
      <c r="AA155" s="208" t="s">
        <v>472</v>
      </c>
      <c r="AB155" s="189" t="s">
        <v>2305</v>
      </c>
      <c r="AC155" s="189"/>
    </row>
    <row r="156" spans="2:29">
      <c r="B156" s="190">
        <v>41</v>
      </c>
      <c r="C156" s="190">
        <v>61</v>
      </c>
      <c r="D156" s="216">
        <v>45014</v>
      </c>
      <c r="E156" s="215" t="s">
        <v>93</v>
      </c>
      <c r="F156" s="215" t="s">
        <v>1325</v>
      </c>
      <c r="G156" s="188" t="s">
        <v>706</v>
      </c>
      <c r="H156" s="208" t="s">
        <v>706</v>
      </c>
      <c r="I156" s="188" t="s">
        <v>707</v>
      </c>
      <c r="J156" s="188" t="s">
        <v>1311</v>
      </c>
      <c r="K156" s="188" t="s">
        <v>1068</v>
      </c>
      <c r="L156" s="225" t="s">
        <v>350</v>
      </c>
      <c r="M156" s="195"/>
      <c r="N156" s="208" t="s">
        <v>2307</v>
      </c>
      <c r="O156" s="213">
        <v>20.89</v>
      </c>
      <c r="P156" s="212">
        <f>IFERROR(O156/R156,"-")</f>
        <v>6.9633333333333338</v>
      </c>
      <c r="Q156" s="212">
        <f>IFERROR(P156/T156,"-")</f>
        <v>0.69633333333333336</v>
      </c>
      <c r="R156" s="211">
        <v>3</v>
      </c>
      <c r="S156" s="194" t="str">
        <f>IF(R156=1,"Single canister",CONCATENATE(R156,"-Pack"))</f>
        <v>3-Pack</v>
      </c>
      <c r="T156" s="190">
        <v>10</v>
      </c>
      <c r="U156" s="193"/>
      <c r="V156" s="211"/>
      <c r="Y156" s="190">
        <v>1</v>
      </c>
      <c r="Z156" s="190"/>
      <c r="AA156" s="188" t="s">
        <v>472</v>
      </c>
      <c r="AB156" s="189"/>
      <c r="AC156" s="189"/>
    </row>
    <row r="157" spans="2:29">
      <c r="B157" s="190">
        <v>42</v>
      </c>
      <c r="C157" s="190"/>
      <c r="D157" s="216">
        <v>44987</v>
      </c>
      <c r="E157" s="216"/>
      <c r="F157" s="229" t="s">
        <v>9</v>
      </c>
      <c r="G157" s="188" t="s">
        <v>388</v>
      </c>
      <c r="H157" s="208" t="s">
        <v>2309</v>
      </c>
      <c r="I157" s="188" t="s">
        <v>389</v>
      </c>
      <c r="J157" s="188" t="s">
        <v>1517</v>
      </c>
      <c r="K157" s="188" t="s">
        <v>1518</v>
      </c>
      <c r="L157" s="190" t="s">
        <v>19</v>
      </c>
      <c r="M157" s="207" t="s">
        <v>390</v>
      </c>
      <c r="N157" s="228" t="s">
        <v>391</v>
      </c>
      <c r="O157" s="228"/>
      <c r="P157" s="212"/>
      <c r="Q157" s="212"/>
      <c r="R157" s="212"/>
      <c r="S157" s="212"/>
      <c r="T157" s="190">
        <v>10</v>
      </c>
      <c r="U157" s="212"/>
      <c r="V157" s="212"/>
      <c r="W157" s="188" t="s">
        <v>350</v>
      </c>
      <c r="X157" s="190">
        <v>0</v>
      </c>
      <c r="Y157" s="190">
        <v>0</v>
      </c>
      <c r="Z157" s="190"/>
      <c r="AA157" s="190"/>
      <c r="AB157" s="189" t="s">
        <v>2305</v>
      </c>
      <c r="AC157" s="189"/>
    </row>
    <row r="158" spans="2:29">
      <c r="B158" s="190">
        <v>42</v>
      </c>
      <c r="C158" s="190">
        <v>1</v>
      </c>
      <c r="D158" s="216">
        <v>44988</v>
      </c>
      <c r="E158" s="224" t="s">
        <v>78</v>
      </c>
      <c r="F158" s="224" t="s">
        <v>82</v>
      </c>
      <c r="G158" s="208" t="s">
        <v>674</v>
      </c>
      <c r="H158" s="208" t="s">
        <v>2320</v>
      </c>
      <c r="I158" s="208" t="s">
        <v>2320</v>
      </c>
      <c r="J158" s="208" t="s">
        <v>676</v>
      </c>
      <c r="K158" s="208" t="s">
        <v>677</v>
      </c>
      <c r="L158" s="225" t="s">
        <v>350</v>
      </c>
      <c r="M158" s="225"/>
      <c r="N158" s="228" t="s">
        <v>674</v>
      </c>
      <c r="O158" s="213">
        <v>30.29</v>
      </c>
      <c r="P158" s="212">
        <f>IFERROR(O158/R158,"-")</f>
        <v>30.29</v>
      </c>
      <c r="Q158" s="212">
        <f>IFERROR(P158/T158,"-")</f>
        <v>1.8931249999999999</v>
      </c>
      <c r="R158" s="211">
        <v>1</v>
      </c>
      <c r="S158" s="211" t="s">
        <v>369</v>
      </c>
      <c r="T158" s="211">
        <v>16</v>
      </c>
      <c r="U158" s="208"/>
      <c r="V158" s="211">
        <v>0</v>
      </c>
      <c r="W158" s="208"/>
      <c r="X158" s="211">
        <v>0</v>
      </c>
      <c r="Y158" s="211">
        <v>0</v>
      </c>
      <c r="Z158" s="211"/>
      <c r="AA158" s="208" t="s">
        <v>472</v>
      </c>
      <c r="AB158" s="189" t="s">
        <v>1425</v>
      </c>
      <c r="AC158" s="189"/>
    </row>
    <row r="159" spans="2:29">
      <c r="B159" s="190">
        <v>42</v>
      </c>
      <c r="C159" s="190">
        <v>61</v>
      </c>
      <c r="D159" s="216">
        <v>45014</v>
      </c>
      <c r="E159" s="215" t="s">
        <v>93</v>
      </c>
      <c r="F159" s="215" t="s">
        <v>1325</v>
      </c>
      <c r="G159" s="188" t="s">
        <v>706</v>
      </c>
      <c r="H159" s="208" t="s">
        <v>706</v>
      </c>
      <c r="I159" s="188" t="s">
        <v>707</v>
      </c>
      <c r="J159" s="188" t="s">
        <v>1314</v>
      </c>
      <c r="K159" s="188" t="s">
        <v>1076</v>
      </c>
      <c r="L159" s="225" t="s">
        <v>350</v>
      </c>
      <c r="M159" s="195"/>
      <c r="N159" s="208" t="s">
        <v>2307</v>
      </c>
      <c r="O159" s="213">
        <v>10.99</v>
      </c>
      <c r="P159" s="212">
        <f>IFERROR(O159/R159,"-")</f>
        <v>10.99</v>
      </c>
      <c r="Q159" s="212">
        <f>IFERROR(P159/T159,"-")</f>
        <v>1.099</v>
      </c>
      <c r="R159" s="211">
        <v>1</v>
      </c>
      <c r="S159" s="194" t="str">
        <f>IF(R159=1,"Single canister",CONCATENATE(R159,"-Pack"))</f>
        <v>Single canister</v>
      </c>
      <c r="T159" s="190">
        <v>10</v>
      </c>
      <c r="U159" s="193"/>
      <c r="V159" s="211"/>
      <c r="Y159" s="190">
        <v>1</v>
      </c>
      <c r="Z159" s="190"/>
      <c r="AA159" s="188" t="s">
        <v>472</v>
      </c>
      <c r="AB159" s="189"/>
      <c r="AC159" s="189"/>
    </row>
    <row r="160" spans="2:29">
      <c r="B160" s="190">
        <v>43</v>
      </c>
      <c r="C160" s="190">
        <v>1</v>
      </c>
      <c r="D160" s="216">
        <v>44988</v>
      </c>
      <c r="E160" s="224" t="s">
        <v>78</v>
      </c>
      <c r="F160" s="224" t="s">
        <v>82</v>
      </c>
      <c r="G160" s="208" t="s">
        <v>681</v>
      </c>
      <c r="H160" s="208" t="s">
        <v>2321</v>
      </c>
      <c r="I160" s="208" t="s">
        <v>682</v>
      </c>
      <c r="J160" s="208" t="s">
        <v>683</v>
      </c>
      <c r="K160" s="208" t="s">
        <v>684</v>
      </c>
      <c r="L160" s="225" t="s">
        <v>350</v>
      </c>
      <c r="M160" s="225"/>
      <c r="N160" s="208"/>
      <c r="O160" s="213">
        <v>28.28</v>
      </c>
      <c r="P160" s="212">
        <f>IFERROR(O160/R160,"-")</f>
        <v>28.28</v>
      </c>
      <c r="Q160" s="212">
        <f>IFERROR(P160/T160,"-")</f>
        <v>2.8280000000000003</v>
      </c>
      <c r="R160" s="211">
        <v>1</v>
      </c>
      <c r="S160" s="211" t="s">
        <v>369</v>
      </c>
      <c r="T160" s="211">
        <v>10</v>
      </c>
      <c r="U160" s="208"/>
      <c r="V160" s="211">
        <v>0</v>
      </c>
      <c r="W160" s="208"/>
      <c r="X160" s="211">
        <v>0</v>
      </c>
      <c r="Y160" s="211">
        <v>0</v>
      </c>
      <c r="Z160" s="211"/>
      <c r="AA160" s="208" t="s">
        <v>472</v>
      </c>
      <c r="AB160" s="189" t="s">
        <v>1425</v>
      </c>
      <c r="AC160" s="189"/>
    </row>
    <row r="161" spans="2:29">
      <c r="B161" s="190">
        <v>43</v>
      </c>
      <c r="C161" s="190">
        <v>61</v>
      </c>
      <c r="D161" s="216">
        <v>45014</v>
      </c>
      <c r="E161" s="215" t="s">
        <v>93</v>
      </c>
      <c r="F161" s="215" t="s">
        <v>1325</v>
      </c>
      <c r="G161" s="188" t="s">
        <v>706</v>
      </c>
      <c r="H161" s="208" t="s">
        <v>706</v>
      </c>
      <c r="I161" s="188" t="s">
        <v>707</v>
      </c>
      <c r="J161" s="188" t="s">
        <v>1315</v>
      </c>
      <c r="K161" s="188" t="s">
        <v>1078</v>
      </c>
      <c r="L161" s="225" t="s">
        <v>350</v>
      </c>
      <c r="M161" s="195"/>
      <c r="N161" s="208" t="s">
        <v>2307</v>
      </c>
      <c r="O161" s="213">
        <v>7.49</v>
      </c>
      <c r="P161" s="212">
        <f>IFERROR(O161/R161,"-")</f>
        <v>7.49</v>
      </c>
      <c r="Q161" s="212">
        <f>IFERROR(P161/T161,"-")</f>
        <v>2.14</v>
      </c>
      <c r="R161" s="211">
        <v>1</v>
      </c>
      <c r="S161" s="194" t="str">
        <f>IF(R161=1,"Single canister",CONCATENATE(R161,"-Pack"))</f>
        <v>Single canister</v>
      </c>
      <c r="T161" s="190">
        <v>3.5</v>
      </c>
      <c r="U161" s="193"/>
      <c r="V161" s="211"/>
      <c r="Y161" s="190">
        <v>1</v>
      </c>
      <c r="Z161" s="190"/>
      <c r="AA161" s="188" t="s">
        <v>472</v>
      </c>
      <c r="AB161" s="189"/>
      <c r="AC161" s="189"/>
    </row>
    <row r="162" spans="2:29">
      <c r="B162" s="190">
        <v>43</v>
      </c>
      <c r="C162" s="190"/>
      <c r="D162" s="216">
        <v>44987</v>
      </c>
      <c r="E162" s="216"/>
      <c r="F162" s="229" t="s">
        <v>9</v>
      </c>
      <c r="G162" s="228" t="s">
        <v>1519</v>
      </c>
      <c r="H162" s="208" t="s">
        <v>2322</v>
      </c>
      <c r="I162" s="208" t="s">
        <v>2322</v>
      </c>
      <c r="J162" s="188" t="s">
        <v>1525</v>
      </c>
      <c r="K162" s="188" t="s">
        <v>1526</v>
      </c>
      <c r="L162" s="190" t="s">
        <v>1425</v>
      </c>
      <c r="M162" s="231" t="s">
        <v>1527</v>
      </c>
      <c r="N162" s="228" t="s">
        <v>1519</v>
      </c>
      <c r="O162" s="228"/>
      <c r="P162" s="212"/>
      <c r="Q162" s="212"/>
      <c r="R162" s="212"/>
      <c r="S162" s="212"/>
      <c r="T162" s="190">
        <v>3.5</v>
      </c>
      <c r="U162" s="212"/>
      <c r="V162" s="212"/>
      <c r="W162" s="188" t="s">
        <v>1528</v>
      </c>
      <c r="X162" s="190">
        <v>1</v>
      </c>
      <c r="Y162" s="190">
        <v>1</v>
      </c>
      <c r="Z162" s="190"/>
      <c r="AA162" s="190"/>
      <c r="AB162" s="189" t="s">
        <v>2305</v>
      </c>
      <c r="AC162" s="189"/>
    </row>
    <row r="163" spans="2:29">
      <c r="B163" s="190">
        <v>44</v>
      </c>
      <c r="C163" s="190">
        <v>62</v>
      </c>
      <c r="D163" s="216">
        <v>45014</v>
      </c>
      <c r="E163" s="215" t="s">
        <v>85</v>
      </c>
      <c r="F163" s="215" t="s">
        <v>1328</v>
      </c>
      <c r="G163" s="188" t="s">
        <v>374</v>
      </c>
      <c r="H163" s="208" t="s">
        <v>374</v>
      </c>
      <c r="I163" s="208" t="s">
        <v>375</v>
      </c>
      <c r="J163" s="188" t="s">
        <v>1302</v>
      </c>
      <c r="K163" s="188" t="s">
        <v>1323</v>
      </c>
      <c r="L163" s="190" t="s">
        <v>19</v>
      </c>
      <c r="M163" s="195"/>
      <c r="N163" s="188" t="s">
        <v>376</v>
      </c>
      <c r="O163" s="213">
        <v>12.64</v>
      </c>
      <c r="P163" s="212">
        <f>IFERROR(O163/R163,"-")</f>
        <v>6.32</v>
      </c>
      <c r="Q163" s="212">
        <f>IFERROR(P163/T163,"-")</f>
        <v>0.63200000000000001</v>
      </c>
      <c r="R163" s="211">
        <v>2</v>
      </c>
      <c r="S163" s="194" t="str">
        <f>IF(R163=1,"Single canister",CONCATENATE(R163,"-Pack"))</f>
        <v>2-Pack</v>
      </c>
      <c r="T163" s="190">
        <v>10</v>
      </c>
      <c r="U163" s="208" t="s">
        <v>1183</v>
      </c>
      <c r="V163" s="211"/>
      <c r="Y163" s="190">
        <v>1</v>
      </c>
      <c r="Z163" s="190"/>
      <c r="AA163" s="188" t="s">
        <v>1304</v>
      </c>
      <c r="AB163" s="189" t="s">
        <v>350</v>
      </c>
      <c r="AC163" s="189"/>
    </row>
    <row r="164" spans="2:29">
      <c r="B164" s="190">
        <v>44</v>
      </c>
      <c r="C164" s="190">
        <v>1</v>
      </c>
      <c r="D164" s="216">
        <v>44988</v>
      </c>
      <c r="E164" s="224" t="s">
        <v>78</v>
      </c>
      <c r="F164" s="224" t="s">
        <v>82</v>
      </c>
      <c r="G164" s="208" t="s">
        <v>686</v>
      </c>
      <c r="H164" s="208" t="s">
        <v>686</v>
      </c>
      <c r="I164" s="208" t="s">
        <v>687</v>
      </c>
      <c r="J164" s="208" t="s">
        <v>688</v>
      </c>
      <c r="K164" s="208" t="s">
        <v>689</v>
      </c>
      <c r="L164" s="225" t="s">
        <v>350</v>
      </c>
      <c r="M164" s="225"/>
      <c r="N164" s="208" t="s">
        <v>691</v>
      </c>
      <c r="O164" s="213">
        <v>18.059999999999999</v>
      </c>
      <c r="P164" s="212">
        <f>IFERROR(O164/R164,"-")</f>
        <v>4.5149999999999997</v>
      </c>
      <c r="Q164" s="212">
        <f>IFERROR(P164/T164,"-")</f>
        <v>0.45149999999999996</v>
      </c>
      <c r="R164" s="211">
        <v>4</v>
      </c>
      <c r="S164" s="211" t="s">
        <v>404</v>
      </c>
      <c r="T164" s="211">
        <v>10</v>
      </c>
      <c r="U164" s="208" t="s">
        <v>692</v>
      </c>
      <c r="V164" s="211">
        <v>0</v>
      </c>
      <c r="W164" s="208"/>
      <c r="X164" s="211">
        <v>0</v>
      </c>
      <c r="Y164" s="211">
        <v>1</v>
      </c>
      <c r="Z164" s="211"/>
      <c r="AA164" s="208" t="s">
        <v>472</v>
      </c>
      <c r="AB164" s="189" t="s">
        <v>1425</v>
      </c>
      <c r="AC164" s="189"/>
    </row>
    <row r="165" spans="2:29">
      <c r="B165" s="190">
        <v>44</v>
      </c>
      <c r="C165" s="190"/>
      <c r="D165" s="216">
        <v>44987</v>
      </c>
      <c r="E165" s="216"/>
      <c r="F165" s="229" t="s">
        <v>9</v>
      </c>
      <c r="G165" s="228" t="s">
        <v>1519</v>
      </c>
      <c r="H165" s="208" t="s">
        <v>2322</v>
      </c>
      <c r="I165" s="208" t="s">
        <v>2322</v>
      </c>
      <c r="J165" s="188" t="s">
        <v>1525</v>
      </c>
      <c r="K165" s="188" t="s">
        <v>1526</v>
      </c>
      <c r="L165" s="190" t="s">
        <v>1425</v>
      </c>
      <c r="M165" s="231" t="s">
        <v>1527</v>
      </c>
      <c r="N165" s="228" t="s">
        <v>1519</v>
      </c>
      <c r="O165" s="228"/>
      <c r="P165" s="212"/>
      <c r="Q165" s="212"/>
      <c r="R165" s="212"/>
      <c r="S165" s="212"/>
      <c r="T165" s="190">
        <v>8</v>
      </c>
      <c r="U165" s="212"/>
      <c r="V165" s="212"/>
      <c r="W165" s="188" t="s">
        <v>1528</v>
      </c>
      <c r="X165" s="190">
        <v>1</v>
      </c>
      <c r="Y165" s="190">
        <v>1</v>
      </c>
      <c r="Z165" s="190"/>
      <c r="AA165" s="190"/>
      <c r="AB165" s="189" t="s">
        <v>2305</v>
      </c>
      <c r="AC165" s="189"/>
    </row>
    <row r="166" spans="2:29">
      <c r="B166" s="190">
        <v>45</v>
      </c>
      <c r="C166" s="190">
        <v>1</v>
      </c>
      <c r="D166" s="216">
        <v>44988</v>
      </c>
      <c r="E166" s="224" t="s">
        <v>78</v>
      </c>
      <c r="F166" s="224" t="s">
        <v>82</v>
      </c>
      <c r="G166" s="208" t="s">
        <v>414</v>
      </c>
      <c r="H166" s="208" t="s">
        <v>694</v>
      </c>
      <c r="I166" s="208" t="s">
        <v>694</v>
      </c>
      <c r="J166" s="208" t="s">
        <v>695</v>
      </c>
      <c r="K166" s="208" t="s">
        <v>696</v>
      </c>
      <c r="L166" s="225" t="s">
        <v>19</v>
      </c>
      <c r="M166" s="225"/>
      <c r="N166" s="208" t="s">
        <v>416</v>
      </c>
      <c r="O166" s="213">
        <v>12.82</v>
      </c>
      <c r="P166" s="212">
        <f>IFERROR(O166/R166,"-")</f>
        <v>12.82</v>
      </c>
      <c r="Q166" s="212">
        <f>IFERROR(P166/T166,"-")</f>
        <v>1.282</v>
      </c>
      <c r="R166" s="211">
        <v>1</v>
      </c>
      <c r="S166" s="211" t="s">
        <v>369</v>
      </c>
      <c r="T166" s="211">
        <v>10</v>
      </c>
      <c r="U166" s="208"/>
      <c r="V166" s="211">
        <v>1</v>
      </c>
      <c r="W166" s="208" t="s">
        <v>699</v>
      </c>
      <c r="X166" s="211">
        <v>1</v>
      </c>
      <c r="Y166" s="211">
        <v>1</v>
      </c>
      <c r="Z166" s="211"/>
      <c r="AA166" s="208" t="s">
        <v>472</v>
      </c>
      <c r="AB166" s="189" t="s">
        <v>1344</v>
      </c>
      <c r="AC166" s="189"/>
    </row>
    <row r="167" spans="2:29">
      <c r="B167" s="190">
        <v>45</v>
      </c>
      <c r="C167" s="190"/>
      <c r="D167" s="216">
        <v>44987</v>
      </c>
      <c r="E167" s="216"/>
      <c r="F167" s="229" t="s">
        <v>9</v>
      </c>
      <c r="G167" s="228" t="s">
        <v>1519</v>
      </c>
      <c r="H167" s="208" t="s">
        <v>2322</v>
      </c>
      <c r="I167" s="208" t="s">
        <v>2322</v>
      </c>
      <c r="J167" s="188" t="s">
        <v>1525</v>
      </c>
      <c r="K167" s="188" t="s">
        <v>1526</v>
      </c>
      <c r="L167" s="190" t="s">
        <v>1425</v>
      </c>
      <c r="M167" s="231" t="s">
        <v>1527</v>
      </c>
      <c r="N167" s="228" t="s">
        <v>1519</v>
      </c>
      <c r="O167" s="228"/>
      <c r="P167" s="212">
        <v>17.29</v>
      </c>
      <c r="Q167" s="212">
        <f>IFERROR(P167/T167,"-")</f>
        <v>1.7289999999999999</v>
      </c>
      <c r="R167" s="212"/>
      <c r="S167" s="212"/>
      <c r="T167" s="190">
        <v>10</v>
      </c>
      <c r="U167" s="212"/>
      <c r="V167" s="212"/>
      <c r="W167" s="188" t="s">
        <v>1528</v>
      </c>
      <c r="X167" s="190">
        <v>1</v>
      </c>
      <c r="Y167" s="190">
        <v>1</v>
      </c>
      <c r="Z167" s="190"/>
      <c r="AA167" s="190"/>
      <c r="AB167" s="189" t="s">
        <v>2305</v>
      </c>
      <c r="AC167" s="189"/>
    </row>
    <row r="168" spans="2:29">
      <c r="B168" s="190">
        <v>45</v>
      </c>
      <c r="C168" s="190">
        <v>62</v>
      </c>
      <c r="D168" s="216">
        <v>45014</v>
      </c>
      <c r="E168" s="215" t="s">
        <v>85</v>
      </c>
      <c r="F168" s="215" t="s">
        <v>1328</v>
      </c>
      <c r="G168" s="188" t="s">
        <v>85</v>
      </c>
      <c r="H168" s="208" t="s">
        <v>2303</v>
      </c>
      <c r="I168" s="208" t="s">
        <v>2303</v>
      </c>
      <c r="J168" s="188" t="s">
        <v>1251</v>
      </c>
      <c r="K168" s="188" t="s">
        <v>1324</v>
      </c>
      <c r="L168" s="195" t="s">
        <v>350</v>
      </c>
      <c r="M168" s="195"/>
      <c r="N168" s="208" t="s">
        <v>1254</v>
      </c>
      <c r="O168" s="213">
        <v>7.88</v>
      </c>
      <c r="P168" s="212">
        <f>IFERROR(O168/R168,"-")</f>
        <v>7.88</v>
      </c>
      <c r="Q168" s="212">
        <f>IFERROR(P168/T168,"-")</f>
        <v>0.78800000000000003</v>
      </c>
      <c r="R168" s="211">
        <v>1</v>
      </c>
      <c r="S168" s="194" t="str">
        <f>IF(R168=1,"Single canister",CONCATENATE(R168,"-Pack"))</f>
        <v>Single canister</v>
      </c>
      <c r="T168" s="190">
        <v>10</v>
      </c>
      <c r="U168" s="193"/>
      <c r="V168" s="211"/>
      <c r="Y168" s="190">
        <v>1</v>
      </c>
      <c r="Z168" s="190"/>
      <c r="AA168" s="188" t="s">
        <v>472</v>
      </c>
      <c r="AB168" s="189"/>
      <c r="AC168" s="189"/>
    </row>
    <row r="169" spans="2:29">
      <c r="B169" s="190">
        <v>46</v>
      </c>
      <c r="C169" s="190">
        <v>1</v>
      </c>
      <c r="D169" s="216">
        <v>44988</v>
      </c>
      <c r="E169" s="224" t="s">
        <v>78</v>
      </c>
      <c r="F169" s="224" t="s">
        <v>82</v>
      </c>
      <c r="G169" s="208" t="s">
        <v>414</v>
      </c>
      <c r="H169" s="208" t="s">
        <v>694</v>
      </c>
      <c r="I169" s="208" t="s">
        <v>694</v>
      </c>
      <c r="J169" s="208" t="s">
        <v>702</v>
      </c>
      <c r="K169" s="208" t="s">
        <v>703</v>
      </c>
      <c r="L169" s="225" t="s">
        <v>19</v>
      </c>
      <c r="M169" s="225"/>
      <c r="N169" s="208" t="s">
        <v>416</v>
      </c>
      <c r="O169" s="213">
        <v>17.47</v>
      </c>
      <c r="P169" s="212">
        <f>IFERROR(O169/R169,"-")</f>
        <v>8.7349999999999994</v>
      </c>
      <c r="Q169" s="212">
        <f>IFERROR(P169/T169,"-")</f>
        <v>0.87349999999999994</v>
      </c>
      <c r="R169" s="211">
        <v>2</v>
      </c>
      <c r="S169" s="211" t="s">
        <v>355</v>
      </c>
      <c r="T169" s="211">
        <v>10</v>
      </c>
      <c r="U169" s="208"/>
      <c r="V169" s="211">
        <v>1</v>
      </c>
      <c r="W169" s="208" t="s">
        <v>699</v>
      </c>
      <c r="X169" s="211">
        <v>1</v>
      </c>
      <c r="Y169" s="211">
        <v>1</v>
      </c>
      <c r="Z169" s="211"/>
      <c r="AA169" s="208" t="s">
        <v>472</v>
      </c>
      <c r="AB169" s="189" t="s">
        <v>1344</v>
      </c>
      <c r="AC169" s="189"/>
    </row>
    <row r="170" spans="2:29">
      <c r="B170" s="190">
        <v>46</v>
      </c>
      <c r="C170" s="190">
        <v>63</v>
      </c>
      <c r="D170" s="216">
        <v>45014</v>
      </c>
      <c r="E170" s="215" t="s">
        <v>116</v>
      </c>
      <c r="F170" s="215" t="s">
        <v>1328</v>
      </c>
      <c r="G170" s="188" t="s">
        <v>414</v>
      </c>
      <c r="H170" s="208" t="s">
        <v>694</v>
      </c>
      <c r="I170" s="188" t="s">
        <v>694</v>
      </c>
      <c r="J170" s="188" t="s">
        <v>1156</v>
      </c>
      <c r="K170" s="188" t="s">
        <v>1310</v>
      </c>
      <c r="L170" s="225" t="s">
        <v>19</v>
      </c>
      <c r="M170" s="195"/>
      <c r="N170" s="208" t="s">
        <v>416</v>
      </c>
      <c r="O170" s="213">
        <v>6.99</v>
      </c>
      <c r="P170" s="212">
        <f>IFERROR(O170/R170,"-")</f>
        <v>6.99</v>
      </c>
      <c r="Q170" s="212">
        <f>IFERROR(P170/T170,"-")</f>
        <v>0.69900000000000007</v>
      </c>
      <c r="R170" s="211">
        <v>1</v>
      </c>
      <c r="S170" s="194" t="str">
        <f>IF(R170=1,"Single canister",CONCATENATE(R170,"-Pack"))</f>
        <v>Single canister</v>
      </c>
      <c r="T170" s="190">
        <v>10</v>
      </c>
      <c r="U170" s="193"/>
      <c r="V170" s="211"/>
      <c r="Y170" s="190">
        <v>0</v>
      </c>
      <c r="Z170" s="190"/>
      <c r="AA170" s="188" t="s">
        <v>472</v>
      </c>
      <c r="AB170" s="189"/>
      <c r="AC170" s="189"/>
    </row>
    <row r="171" spans="2:29">
      <c r="B171" s="190">
        <v>46</v>
      </c>
      <c r="C171" s="190"/>
      <c r="D171" s="216">
        <v>44987</v>
      </c>
      <c r="E171" s="216"/>
      <c r="F171" s="229" t="s">
        <v>9</v>
      </c>
      <c r="G171" s="228" t="s">
        <v>1519</v>
      </c>
      <c r="H171" s="208" t="s">
        <v>2322</v>
      </c>
      <c r="I171" s="208" t="s">
        <v>2322</v>
      </c>
      <c r="J171" s="188" t="s">
        <v>1530</v>
      </c>
      <c r="K171" s="188" t="s">
        <v>1526</v>
      </c>
      <c r="L171" s="190" t="s">
        <v>1425</v>
      </c>
      <c r="M171" s="231" t="s">
        <v>1527</v>
      </c>
      <c r="N171" s="228" t="s">
        <v>1519</v>
      </c>
      <c r="O171" s="228"/>
      <c r="P171" s="212"/>
      <c r="Q171" s="212"/>
      <c r="R171" s="212"/>
      <c r="S171" s="212"/>
      <c r="T171" s="190">
        <v>10</v>
      </c>
      <c r="U171" s="212"/>
      <c r="V171" s="212"/>
      <c r="W171" s="188" t="s">
        <v>1528</v>
      </c>
      <c r="X171" s="190">
        <v>1</v>
      </c>
      <c r="Y171" s="190">
        <v>1</v>
      </c>
      <c r="Z171" s="190"/>
      <c r="AA171" s="190"/>
      <c r="AB171" s="189" t="s">
        <v>2305</v>
      </c>
      <c r="AC171" s="189"/>
    </row>
    <row r="172" spans="2:29">
      <c r="B172" s="190">
        <v>47</v>
      </c>
      <c r="C172" s="190">
        <v>1</v>
      </c>
      <c r="D172" s="216">
        <v>44988</v>
      </c>
      <c r="E172" s="224" t="s">
        <v>78</v>
      </c>
      <c r="F172" s="224" t="s">
        <v>82</v>
      </c>
      <c r="G172" s="208" t="s">
        <v>706</v>
      </c>
      <c r="H172" s="208" t="s">
        <v>706</v>
      </c>
      <c r="I172" s="208" t="s">
        <v>707</v>
      </c>
      <c r="J172" s="208" t="s">
        <v>708</v>
      </c>
      <c r="K172" s="208" t="s">
        <v>709</v>
      </c>
      <c r="L172" s="225" t="s">
        <v>350</v>
      </c>
      <c r="M172" s="225"/>
      <c r="N172" s="208" t="s">
        <v>2307</v>
      </c>
      <c r="O172" s="213">
        <v>48.41</v>
      </c>
      <c r="P172" s="212">
        <f>IFERROR(O172/R172,"-")</f>
        <v>4.0341666666666667</v>
      </c>
      <c r="Q172" s="212">
        <f>IFERROR(P172/T172,"-")</f>
        <v>0.40341666666666665</v>
      </c>
      <c r="R172" s="211">
        <v>12</v>
      </c>
      <c r="S172" s="211" t="s">
        <v>2251</v>
      </c>
      <c r="T172" s="211">
        <v>10</v>
      </c>
      <c r="U172" s="208"/>
      <c r="V172" s="211">
        <v>1</v>
      </c>
      <c r="W172" s="208"/>
      <c r="X172" s="211">
        <v>0</v>
      </c>
      <c r="Y172" s="211">
        <v>0</v>
      </c>
      <c r="Z172" s="211"/>
      <c r="AA172" s="208" t="s">
        <v>472</v>
      </c>
      <c r="AB172" s="189" t="s">
        <v>1425</v>
      </c>
      <c r="AC172" s="189"/>
    </row>
    <row r="173" spans="2:29">
      <c r="B173" s="190">
        <v>47</v>
      </c>
      <c r="C173" s="190">
        <v>64</v>
      </c>
      <c r="D173" s="216">
        <v>45014</v>
      </c>
      <c r="E173" s="215" t="s">
        <v>93</v>
      </c>
      <c r="F173" s="215" t="s">
        <v>1328</v>
      </c>
      <c r="G173" s="188" t="s">
        <v>706</v>
      </c>
      <c r="H173" s="208" t="s">
        <v>706</v>
      </c>
      <c r="I173" s="188" t="s">
        <v>707</v>
      </c>
      <c r="J173" s="188" t="s">
        <v>1314</v>
      </c>
      <c r="K173" s="188" t="s">
        <v>1076</v>
      </c>
      <c r="L173" s="225" t="s">
        <v>350</v>
      </c>
      <c r="M173" s="195"/>
      <c r="N173" s="208" t="s">
        <v>2307</v>
      </c>
      <c r="O173" s="213">
        <v>10.99</v>
      </c>
      <c r="P173" s="212">
        <f>IFERROR(O173/R173,"-")</f>
        <v>10.99</v>
      </c>
      <c r="Q173" s="212">
        <f>IFERROR(P173/T173,"-")</f>
        <v>1.099</v>
      </c>
      <c r="R173" s="211">
        <v>1</v>
      </c>
      <c r="S173" s="194" t="str">
        <f>IF(R173=1,"Single canister",CONCATENATE(R173,"-Pack"))</f>
        <v>Single canister</v>
      </c>
      <c r="T173" s="190">
        <v>10</v>
      </c>
      <c r="U173" s="193"/>
      <c r="V173" s="211"/>
      <c r="Y173" s="190">
        <v>1</v>
      </c>
      <c r="Z173" s="190"/>
      <c r="AA173" s="188" t="s">
        <v>472</v>
      </c>
      <c r="AB173" s="189"/>
      <c r="AC173" s="189"/>
    </row>
    <row r="174" spans="2:29">
      <c r="B174" s="190">
        <v>47</v>
      </c>
      <c r="C174" s="190"/>
      <c r="D174" s="216">
        <v>44987</v>
      </c>
      <c r="E174" s="216"/>
      <c r="F174" s="229" t="s">
        <v>9</v>
      </c>
      <c r="G174" s="228" t="s">
        <v>1519</v>
      </c>
      <c r="H174" s="208" t="s">
        <v>2322</v>
      </c>
      <c r="I174" s="208" t="s">
        <v>2322</v>
      </c>
      <c r="J174" s="188" t="s">
        <v>1525</v>
      </c>
      <c r="K174" s="188" t="s">
        <v>1526</v>
      </c>
      <c r="L174" s="190" t="s">
        <v>1425</v>
      </c>
      <c r="M174" s="231" t="s">
        <v>1527</v>
      </c>
      <c r="N174" s="228" t="s">
        <v>1519</v>
      </c>
      <c r="O174" s="228"/>
      <c r="P174" s="212"/>
      <c r="Q174" s="212"/>
      <c r="R174" s="212"/>
      <c r="S174" s="212"/>
      <c r="T174" s="190">
        <v>12</v>
      </c>
      <c r="U174" s="212"/>
      <c r="V174" s="212"/>
      <c r="W174" s="188" t="s">
        <v>1528</v>
      </c>
      <c r="X174" s="190">
        <v>1</v>
      </c>
      <c r="Y174" s="190">
        <v>1</v>
      </c>
      <c r="Z174" s="190"/>
      <c r="AA174" s="190"/>
      <c r="AB174" s="189" t="s">
        <v>2305</v>
      </c>
      <c r="AC174" s="189"/>
    </row>
    <row r="175" spans="2:29">
      <c r="B175" s="190">
        <v>48</v>
      </c>
      <c r="C175" s="190">
        <v>1</v>
      </c>
      <c r="D175" s="216">
        <v>44988</v>
      </c>
      <c r="E175" s="224" t="s">
        <v>78</v>
      </c>
      <c r="F175" s="224" t="s">
        <v>82</v>
      </c>
      <c r="G175" s="208" t="s">
        <v>706</v>
      </c>
      <c r="H175" s="208" t="s">
        <v>706</v>
      </c>
      <c r="I175" s="208" t="s">
        <v>707</v>
      </c>
      <c r="J175" s="208" t="s">
        <v>714</v>
      </c>
      <c r="K175" s="208" t="s">
        <v>715</v>
      </c>
      <c r="L175" s="225" t="s">
        <v>350</v>
      </c>
      <c r="M175" s="225"/>
      <c r="N175" s="208" t="s">
        <v>2307</v>
      </c>
      <c r="O175" s="213">
        <v>20.89</v>
      </c>
      <c r="P175" s="212">
        <f>IFERROR(O175/R175,"-")</f>
        <v>6.9633333333333338</v>
      </c>
      <c r="Q175" s="212">
        <f>IFERROR(P175/T175,"-")</f>
        <v>0.69633333333333336</v>
      </c>
      <c r="R175" s="211">
        <v>3</v>
      </c>
      <c r="S175" s="211" t="s">
        <v>373</v>
      </c>
      <c r="T175" s="211">
        <v>10</v>
      </c>
      <c r="U175" s="208"/>
      <c r="V175" s="211">
        <v>1</v>
      </c>
      <c r="W175" s="208" t="s">
        <v>717</v>
      </c>
      <c r="X175" s="211">
        <v>1</v>
      </c>
      <c r="Y175" s="211">
        <v>1</v>
      </c>
      <c r="Z175" s="211"/>
      <c r="AA175" s="208" t="s">
        <v>472</v>
      </c>
      <c r="AB175" s="189" t="s">
        <v>1425</v>
      </c>
      <c r="AC175" s="189"/>
    </row>
    <row r="176" spans="2:29">
      <c r="B176" s="190">
        <v>48</v>
      </c>
      <c r="C176" s="190">
        <v>64</v>
      </c>
      <c r="D176" s="216">
        <v>45014</v>
      </c>
      <c r="E176" s="215" t="s">
        <v>93</v>
      </c>
      <c r="F176" s="215" t="s">
        <v>1328</v>
      </c>
      <c r="G176" s="188" t="s">
        <v>706</v>
      </c>
      <c r="H176" s="208" t="s">
        <v>706</v>
      </c>
      <c r="I176" s="188" t="s">
        <v>707</v>
      </c>
      <c r="J176" s="188" t="s">
        <v>1315</v>
      </c>
      <c r="K176" s="188" t="s">
        <v>1078</v>
      </c>
      <c r="L176" s="225" t="s">
        <v>350</v>
      </c>
      <c r="M176" s="195"/>
      <c r="N176" s="208" t="s">
        <v>2307</v>
      </c>
      <c r="O176" s="213">
        <v>7.49</v>
      </c>
      <c r="P176" s="212">
        <f>IFERROR(O176/R176,"-")</f>
        <v>7.49</v>
      </c>
      <c r="Q176" s="212">
        <f>IFERROR(P176/T176,"-")</f>
        <v>2.14</v>
      </c>
      <c r="R176" s="211">
        <v>1</v>
      </c>
      <c r="S176" s="194" t="str">
        <f>IF(R176=1,"Single canister",CONCATENATE(R176,"-Pack"))</f>
        <v>Single canister</v>
      </c>
      <c r="T176" s="190">
        <v>3.5</v>
      </c>
      <c r="U176" s="193"/>
      <c r="V176" s="211"/>
      <c r="Y176" s="190">
        <v>1</v>
      </c>
      <c r="Z176" s="190"/>
      <c r="AA176" s="188" t="s">
        <v>472</v>
      </c>
      <c r="AB176" s="189"/>
      <c r="AC176" s="189"/>
    </row>
    <row r="177" spans="2:29">
      <c r="B177" s="190">
        <v>48</v>
      </c>
      <c r="C177" s="190"/>
      <c r="D177" s="216">
        <v>44987</v>
      </c>
      <c r="E177" s="216"/>
      <c r="F177" s="229" t="s">
        <v>9</v>
      </c>
      <c r="G177" s="228" t="s">
        <v>1519</v>
      </c>
      <c r="H177" s="208" t="s">
        <v>2322</v>
      </c>
      <c r="I177" s="208" t="s">
        <v>2322</v>
      </c>
      <c r="J177" s="188" t="s">
        <v>1531</v>
      </c>
      <c r="K177" s="188" t="s">
        <v>1526</v>
      </c>
      <c r="L177" s="190" t="s">
        <v>1425</v>
      </c>
      <c r="M177" s="231" t="s">
        <v>1527</v>
      </c>
      <c r="N177" s="228" t="s">
        <v>1519</v>
      </c>
      <c r="O177" s="228"/>
      <c r="P177" s="212"/>
      <c r="Q177" s="212"/>
      <c r="R177" s="212"/>
      <c r="S177" s="212"/>
      <c r="T177" s="190">
        <v>8</v>
      </c>
      <c r="U177" s="212"/>
      <c r="V177" s="212"/>
      <c r="W177" s="188" t="s">
        <v>1528</v>
      </c>
      <c r="X177" s="190">
        <v>1</v>
      </c>
      <c r="Y177" s="190">
        <v>1</v>
      </c>
      <c r="Z177" s="190"/>
      <c r="AA177" s="190"/>
      <c r="AB177" s="189" t="s">
        <v>2305</v>
      </c>
      <c r="AC177" s="189"/>
    </row>
    <row r="178" spans="2:29">
      <c r="B178" s="190">
        <v>49</v>
      </c>
      <c r="C178" s="190">
        <v>1</v>
      </c>
      <c r="D178" s="216">
        <v>44988</v>
      </c>
      <c r="E178" s="224" t="s">
        <v>78</v>
      </c>
      <c r="F178" s="224" t="s">
        <v>82</v>
      </c>
      <c r="G178" s="228" t="s">
        <v>1538</v>
      </c>
      <c r="H178" s="208" t="s">
        <v>720</v>
      </c>
      <c r="I178" s="228" t="s">
        <v>720</v>
      </c>
      <c r="J178" s="208" t="s">
        <v>722</v>
      </c>
      <c r="K178" s="208" t="s">
        <v>723</v>
      </c>
      <c r="L178" s="225" t="s">
        <v>350</v>
      </c>
      <c r="M178" s="225"/>
      <c r="N178" s="228" t="s">
        <v>1538</v>
      </c>
      <c r="O178" s="213">
        <v>53.92</v>
      </c>
      <c r="P178" s="212">
        <f>IFERROR(O178/R178,"-")</f>
        <v>8.9866666666666664</v>
      </c>
      <c r="Q178" s="212">
        <f>IFERROR(P178/T178,"-")</f>
        <v>0.89866666666666661</v>
      </c>
      <c r="R178" s="211">
        <v>6</v>
      </c>
      <c r="S178" s="211" t="s">
        <v>377</v>
      </c>
      <c r="T178" s="211">
        <v>10</v>
      </c>
      <c r="U178" s="208"/>
      <c r="V178" s="211">
        <v>1</v>
      </c>
      <c r="W178" s="208" t="s">
        <v>725</v>
      </c>
      <c r="X178" s="211">
        <v>1</v>
      </c>
      <c r="Y178" s="211">
        <v>0</v>
      </c>
      <c r="Z178" s="211"/>
      <c r="AA178" s="208" t="s">
        <v>472</v>
      </c>
      <c r="AB178" s="189" t="s">
        <v>1425</v>
      </c>
      <c r="AC178" s="189"/>
    </row>
    <row r="179" spans="2:29">
      <c r="B179" s="190">
        <v>49</v>
      </c>
      <c r="C179" s="190"/>
      <c r="D179" s="216">
        <v>44987</v>
      </c>
      <c r="E179" s="216"/>
      <c r="F179" s="229" t="s">
        <v>9</v>
      </c>
      <c r="G179" s="228" t="s">
        <v>1519</v>
      </c>
      <c r="H179" s="208" t="s">
        <v>2322</v>
      </c>
      <c r="I179" s="208" t="s">
        <v>2322</v>
      </c>
      <c r="J179" s="188" t="s">
        <v>1532</v>
      </c>
      <c r="K179" s="188" t="s">
        <v>1526</v>
      </c>
      <c r="L179" s="190" t="s">
        <v>1425</v>
      </c>
      <c r="M179" s="231" t="s">
        <v>1527</v>
      </c>
      <c r="N179" s="228" t="s">
        <v>1519</v>
      </c>
      <c r="O179" s="228"/>
      <c r="P179" s="212"/>
      <c r="Q179" s="212"/>
      <c r="R179" s="212"/>
      <c r="S179" s="212"/>
      <c r="T179" s="190">
        <v>8</v>
      </c>
      <c r="U179" s="212"/>
      <c r="V179" s="212"/>
      <c r="W179" s="188" t="s">
        <v>1528</v>
      </c>
      <c r="X179" s="190">
        <v>1</v>
      </c>
      <c r="Y179" s="190">
        <v>1</v>
      </c>
      <c r="Z179" s="190"/>
      <c r="AA179" s="190"/>
      <c r="AB179" s="189" t="s">
        <v>2305</v>
      </c>
      <c r="AC179" s="189"/>
    </row>
    <row r="180" spans="2:29">
      <c r="B180" s="190">
        <v>49</v>
      </c>
      <c r="C180" s="190">
        <v>65</v>
      </c>
      <c r="D180" s="216">
        <v>45014</v>
      </c>
      <c r="E180" s="215" t="s">
        <v>85</v>
      </c>
      <c r="F180" s="215" t="s">
        <v>1329</v>
      </c>
      <c r="G180" s="188" t="s">
        <v>85</v>
      </c>
      <c r="H180" s="208" t="s">
        <v>2303</v>
      </c>
      <c r="I180" s="208" t="s">
        <v>2303</v>
      </c>
      <c r="J180" s="188" t="s">
        <v>1251</v>
      </c>
      <c r="K180" s="188" t="s">
        <v>1318</v>
      </c>
      <c r="L180" s="195" t="s">
        <v>350</v>
      </c>
      <c r="M180" s="195"/>
      <c r="N180" s="208" t="s">
        <v>1254</v>
      </c>
      <c r="O180" s="213">
        <v>4.97</v>
      </c>
      <c r="P180" s="212">
        <f>IFERROR(O180/R180,"-")</f>
        <v>4.97</v>
      </c>
      <c r="Q180" s="212">
        <f>IFERROR(P180/T180,"-")</f>
        <v>0.497</v>
      </c>
      <c r="R180" s="211">
        <v>1</v>
      </c>
      <c r="S180" s="194" t="str">
        <f>IF(R180=1,"Single canister",CONCATENATE(R180,"-Pack"))</f>
        <v>Single canister</v>
      </c>
      <c r="T180" s="190">
        <v>10</v>
      </c>
      <c r="U180" s="193"/>
      <c r="V180" s="211"/>
      <c r="Y180" s="190">
        <v>1</v>
      </c>
      <c r="Z180" s="190"/>
      <c r="AA180" s="188" t="s">
        <v>472</v>
      </c>
      <c r="AB180" s="189"/>
      <c r="AC180" s="189"/>
    </row>
    <row r="181" spans="2:29">
      <c r="B181" s="190">
        <v>50</v>
      </c>
      <c r="C181" s="190"/>
      <c r="D181" s="216">
        <v>44987</v>
      </c>
      <c r="E181" s="216"/>
      <c r="F181" s="229" t="s">
        <v>9</v>
      </c>
      <c r="G181" s="228" t="s">
        <v>1519</v>
      </c>
      <c r="H181" s="208" t="s">
        <v>2322</v>
      </c>
      <c r="I181" s="208" t="s">
        <v>2322</v>
      </c>
      <c r="J181" s="188" t="s">
        <v>1533</v>
      </c>
      <c r="K181" s="188" t="s">
        <v>1526</v>
      </c>
      <c r="L181" s="190" t="s">
        <v>1425</v>
      </c>
      <c r="M181" s="231" t="s">
        <v>1527</v>
      </c>
      <c r="N181" s="228" t="s">
        <v>1519</v>
      </c>
      <c r="O181" s="228"/>
      <c r="P181" s="212"/>
      <c r="Q181" s="212"/>
      <c r="R181" s="212"/>
      <c r="S181" s="212"/>
      <c r="T181" s="190">
        <v>8</v>
      </c>
      <c r="U181" s="212"/>
      <c r="V181" s="212"/>
      <c r="W181" s="188" t="s">
        <v>1528</v>
      </c>
      <c r="X181" s="190">
        <v>1</v>
      </c>
      <c r="Y181" s="190">
        <v>1</v>
      </c>
      <c r="Z181" s="190"/>
      <c r="AA181" s="190"/>
      <c r="AB181" s="189" t="s">
        <v>2305</v>
      </c>
      <c r="AC181" s="189"/>
    </row>
    <row r="182" spans="2:29">
      <c r="B182" s="190">
        <v>50</v>
      </c>
      <c r="C182" s="190">
        <v>1</v>
      </c>
      <c r="D182" s="216">
        <v>44988</v>
      </c>
      <c r="E182" s="224" t="s">
        <v>78</v>
      </c>
      <c r="F182" s="224" t="s">
        <v>82</v>
      </c>
      <c r="G182" s="228" t="s">
        <v>726</v>
      </c>
      <c r="H182" s="208" t="s">
        <v>2323</v>
      </c>
      <c r="I182" s="228" t="s">
        <v>2323</v>
      </c>
      <c r="J182" s="208" t="s">
        <v>728</v>
      </c>
      <c r="K182" s="208" t="s">
        <v>729</v>
      </c>
      <c r="L182" s="225" t="s">
        <v>350</v>
      </c>
      <c r="M182" s="225"/>
      <c r="N182" s="228" t="s">
        <v>731</v>
      </c>
      <c r="O182" s="213">
        <v>17.5</v>
      </c>
      <c r="P182" s="212">
        <f>IFERROR(O182/R182,"-")</f>
        <v>17.5</v>
      </c>
      <c r="Q182" s="204">
        <f t="shared" ref="Q182:Q188" si="4">IFERROR(P182/T182,"-")</f>
        <v>1.4583333333333333</v>
      </c>
      <c r="R182" s="211">
        <v>1</v>
      </c>
      <c r="S182" s="211" t="s">
        <v>369</v>
      </c>
      <c r="T182" s="211">
        <v>12</v>
      </c>
      <c r="U182" s="208"/>
      <c r="V182" s="211">
        <v>0</v>
      </c>
      <c r="W182" s="208"/>
      <c r="X182" s="211">
        <v>0</v>
      </c>
      <c r="Y182" s="211">
        <v>1</v>
      </c>
      <c r="Z182" s="211"/>
      <c r="AA182" s="208" t="s">
        <v>472</v>
      </c>
      <c r="AB182" s="189" t="s">
        <v>1425</v>
      </c>
      <c r="AC182" s="189"/>
    </row>
    <row r="183" spans="2:29">
      <c r="B183" s="190">
        <v>50</v>
      </c>
      <c r="C183" s="190">
        <v>65</v>
      </c>
      <c r="D183" s="216">
        <v>45014</v>
      </c>
      <c r="E183" s="215" t="s">
        <v>85</v>
      </c>
      <c r="F183" s="215" t="s">
        <v>1329</v>
      </c>
      <c r="G183" s="188" t="s">
        <v>85</v>
      </c>
      <c r="H183" s="208" t="s">
        <v>2303</v>
      </c>
      <c r="I183" s="208" t="s">
        <v>2303</v>
      </c>
      <c r="J183" s="188" t="s">
        <v>1258</v>
      </c>
      <c r="K183" s="188" t="s">
        <v>1320</v>
      </c>
      <c r="L183" s="195" t="s">
        <v>350</v>
      </c>
      <c r="M183" s="195"/>
      <c r="N183" s="208" t="s">
        <v>1254</v>
      </c>
      <c r="O183" s="213">
        <v>9.6300000000000008</v>
      </c>
      <c r="P183" s="212">
        <f>IFERROR(O183/R183,"-")</f>
        <v>4.8150000000000004</v>
      </c>
      <c r="Q183" s="212">
        <f t="shared" si="4"/>
        <v>0.48150000000000004</v>
      </c>
      <c r="R183" s="211">
        <v>2</v>
      </c>
      <c r="S183" s="194" t="str">
        <f>IF(R183=1,"Single canister",CONCATENATE(R183,"-Pack"))</f>
        <v>2-Pack</v>
      </c>
      <c r="T183" s="190">
        <v>10</v>
      </c>
      <c r="U183" s="193"/>
      <c r="V183" s="211"/>
      <c r="Y183" s="190">
        <v>1</v>
      </c>
      <c r="Z183" s="190"/>
      <c r="AA183" s="188" t="s">
        <v>472</v>
      </c>
      <c r="AB183" s="189"/>
      <c r="AC183" s="189"/>
    </row>
    <row r="184" spans="2:29">
      <c r="B184" s="190">
        <v>51</v>
      </c>
      <c r="C184" s="190"/>
      <c r="D184" s="216">
        <v>44987</v>
      </c>
      <c r="E184" s="216"/>
      <c r="F184" s="229" t="s">
        <v>9</v>
      </c>
      <c r="G184" s="228" t="s">
        <v>1519</v>
      </c>
      <c r="H184" s="208" t="s">
        <v>2322</v>
      </c>
      <c r="I184" s="208" t="s">
        <v>2322</v>
      </c>
      <c r="J184" s="188" t="s">
        <v>1534</v>
      </c>
      <c r="K184" s="188" t="s">
        <v>1535</v>
      </c>
      <c r="L184" s="190" t="s">
        <v>1425</v>
      </c>
      <c r="M184" s="231" t="s">
        <v>1527</v>
      </c>
      <c r="N184" s="228" t="s">
        <v>1519</v>
      </c>
      <c r="O184" s="228"/>
      <c r="P184" s="212">
        <v>8.7899999999999991</v>
      </c>
      <c r="Q184" s="212">
        <f t="shared" si="4"/>
        <v>0.87899999999999989</v>
      </c>
      <c r="R184" s="212"/>
      <c r="S184" s="212"/>
      <c r="T184" s="190">
        <v>10</v>
      </c>
      <c r="U184" s="212"/>
      <c r="V184" s="212"/>
      <c r="W184" s="188" t="s">
        <v>1528</v>
      </c>
      <c r="X184" s="190">
        <v>1</v>
      </c>
      <c r="Y184" s="190">
        <v>1</v>
      </c>
      <c r="Z184" s="190"/>
      <c r="AA184" s="190"/>
      <c r="AB184" s="189" t="s">
        <v>2305</v>
      </c>
      <c r="AC184" s="189"/>
    </row>
    <row r="185" spans="2:29">
      <c r="B185" s="190">
        <v>51</v>
      </c>
      <c r="C185" s="190">
        <v>65</v>
      </c>
      <c r="D185" s="216">
        <v>45014</v>
      </c>
      <c r="E185" s="215" t="s">
        <v>85</v>
      </c>
      <c r="F185" s="215" t="s">
        <v>1329</v>
      </c>
      <c r="G185" s="188" t="s">
        <v>85</v>
      </c>
      <c r="H185" s="208" t="s">
        <v>2303</v>
      </c>
      <c r="I185" s="208" t="s">
        <v>2303</v>
      </c>
      <c r="J185" s="188" t="s">
        <v>1256</v>
      </c>
      <c r="K185" s="188" t="s">
        <v>1330</v>
      </c>
      <c r="L185" s="195" t="s">
        <v>350</v>
      </c>
      <c r="M185" s="195"/>
      <c r="N185" s="208" t="s">
        <v>1254</v>
      </c>
      <c r="O185" s="213">
        <v>13.97</v>
      </c>
      <c r="P185" s="212">
        <f>IFERROR(O185/R185,"-")</f>
        <v>3.4925000000000002</v>
      </c>
      <c r="Q185" s="212">
        <f t="shared" si="4"/>
        <v>0.34925</v>
      </c>
      <c r="R185" s="211">
        <v>4</v>
      </c>
      <c r="S185" s="194" t="str">
        <f>IF(R185=1,"Single canister",CONCATENATE(R185,"-Pack"))</f>
        <v>4-Pack</v>
      </c>
      <c r="T185" s="190">
        <v>10</v>
      </c>
      <c r="U185" s="193"/>
      <c r="V185" s="211"/>
      <c r="Y185" s="190">
        <v>1</v>
      </c>
      <c r="Z185" s="190"/>
      <c r="AA185" s="188" t="s">
        <v>472</v>
      </c>
      <c r="AB185" s="189"/>
      <c r="AC185" s="189"/>
    </row>
    <row r="186" spans="2:29">
      <c r="B186" s="190">
        <v>51</v>
      </c>
      <c r="C186" s="190">
        <v>42</v>
      </c>
      <c r="D186" s="216">
        <v>45001</v>
      </c>
      <c r="E186" s="224" t="s">
        <v>179</v>
      </c>
      <c r="F186" s="224" t="s">
        <v>87</v>
      </c>
      <c r="H186" s="208" t="s">
        <v>734</v>
      </c>
      <c r="I186" s="188" t="s">
        <v>734</v>
      </c>
      <c r="J186" s="188" t="s">
        <v>735</v>
      </c>
      <c r="L186" s="225" t="s">
        <v>350</v>
      </c>
      <c r="M186" s="225"/>
      <c r="N186" s="188"/>
      <c r="O186" s="213"/>
      <c r="P186" s="212" t="str">
        <f>IFERROR(O186/R186,"-")</f>
        <v>-</v>
      </c>
      <c r="Q186" s="212" t="str">
        <f t="shared" si="4"/>
        <v>-</v>
      </c>
      <c r="R186" s="211"/>
      <c r="S186" s="194" t="s">
        <v>387</v>
      </c>
      <c r="T186" s="190"/>
      <c r="U186" s="193"/>
      <c r="V186" s="211">
        <v>0</v>
      </c>
      <c r="W186" s="188" t="s">
        <v>486</v>
      </c>
      <c r="X186" s="211">
        <v>0</v>
      </c>
      <c r="Y186" s="211">
        <v>0</v>
      </c>
      <c r="Z186" s="211"/>
      <c r="AA186" s="188" t="s">
        <v>472</v>
      </c>
      <c r="AB186" s="189" t="s">
        <v>1425</v>
      </c>
      <c r="AC186" s="189"/>
    </row>
    <row r="187" spans="2:29">
      <c r="B187" s="190">
        <v>52</v>
      </c>
      <c r="C187" s="190">
        <v>23</v>
      </c>
      <c r="D187" s="216">
        <v>45023</v>
      </c>
      <c r="E187" s="215" t="s">
        <v>137</v>
      </c>
      <c r="F187" s="215" t="s">
        <v>87</v>
      </c>
      <c r="G187" s="188" t="s">
        <v>374</v>
      </c>
      <c r="H187" s="208" t="s">
        <v>374</v>
      </c>
      <c r="I187" s="208" t="s">
        <v>375</v>
      </c>
      <c r="J187" s="188" t="s">
        <v>738</v>
      </c>
      <c r="K187" s="188" t="s">
        <v>739</v>
      </c>
      <c r="L187" s="190" t="s">
        <v>19</v>
      </c>
      <c r="M187" s="195"/>
      <c r="N187" s="188" t="s">
        <v>376</v>
      </c>
      <c r="O187" s="213">
        <v>2.99</v>
      </c>
      <c r="P187" s="212">
        <f>IFERROR(O187/R187,"-")</f>
        <v>2.99</v>
      </c>
      <c r="Q187" s="204">
        <f t="shared" si="4"/>
        <v>0.29900000000000004</v>
      </c>
      <c r="R187" s="211">
        <v>1</v>
      </c>
      <c r="S187" s="194" t="str">
        <f>IF(R187=1,"Single canister",CONCATENATE(R187,"-Pack"))</f>
        <v>Single canister</v>
      </c>
      <c r="T187" s="190">
        <v>10</v>
      </c>
      <c r="U187" s="193" t="s">
        <v>741</v>
      </c>
      <c r="V187" s="211">
        <v>0</v>
      </c>
      <c r="X187" s="190">
        <v>0</v>
      </c>
      <c r="Y187" s="190">
        <v>0</v>
      </c>
      <c r="Z187" s="190"/>
      <c r="AA187" s="188" t="s">
        <v>472</v>
      </c>
      <c r="AB187" s="189"/>
      <c r="AC187" s="189"/>
    </row>
    <row r="188" spans="2:29">
      <c r="B188" s="190">
        <v>52</v>
      </c>
      <c r="C188" s="190">
        <v>66</v>
      </c>
      <c r="D188" s="216">
        <v>45014</v>
      </c>
      <c r="E188" s="215" t="s">
        <v>116</v>
      </c>
      <c r="F188" s="215" t="s">
        <v>1329</v>
      </c>
      <c r="G188" s="188" t="s">
        <v>414</v>
      </c>
      <c r="H188" s="208" t="s">
        <v>694</v>
      </c>
      <c r="I188" s="188" t="s">
        <v>694</v>
      </c>
      <c r="J188" s="188" t="s">
        <v>1151</v>
      </c>
      <c r="K188" s="188" t="s">
        <v>1309</v>
      </c>
      <c r="L188" s="225" t="s">
        <v>19</v>
      </c>
      <c r="M188" s="195"/>
      <c r="N188" s="208" t="s">
        <v>416</v>
      </c>
      <c r="O188" s="213">
        <v>12.99</v>
      </c>
      <c r="P188" s="212">
        <f>IFERROR(O188/R188,"-")</f>
        <v>6.4950000000000001</v>
      </c>
      <c r="Q188" s="212">
        <f t="shared" si="4"/>
        <v>0.64949999999999997</v>
      </c>
      <c r="R188" s="211">
        <v>2</v>
      </c>
      <c r="S188" s="194" t="str">
        <f>IF(R188=1,"Single canister",CONCATENATE(R188,"-Pack"))</f>
        <v>2-Pack</v>
      </c>
      <c r="T188" s="190">
        <v>10</v>
      </c>
      <c r="U188" s="193"/>
      <c r="V188" s="211"/>
      <c r="Y188" s="190">
        <v>0</v>
      </c>
      <c r="Z188" s="190"/>
      <c r="AA188" s="188" t="s">
        <v>472</v>
      </c>
      <c r="AB188" s="189"/>
      <c r="AC188" s="189"/>
    </row>
    <row r="189" spans="2:29">
      <c r="B189" s="190">
        <v>52</v>
      </c>
      <c r="C189" s="190"/>
      <c r="D189" s="216">
        <v>44987</v>
      </c>
      <c r="E189" s="216"/>
      <c r="F189" s="229" t="s">
        <v>9</v>
      </c>
      <c r="G189" s="228" t="s">
        <v>1519</v>
      </c>
      <c r="H189" s="208" t="s">
        <v>2322</v>
      </c>
      <c r="I189" s="208" t="s">
        <v>2322</v>
      </c>
      <c r="J189" s="188" t="s">
        <v>1536</v>
      </c>
      <c r="K189" s="188" t="s">
        <v>1535</v>
      </c>
      <c r="L189" s="190" t="s">
        <v>1425</v>
      </c>
      <c r="M189" s="231" t="s">
        <v>1527</v>
      </c>
      <c r="N189" s="228" t="s">
        <v>1519</v>
      </c>
      <c r="O189" s="228"/>
      <c r="P189" s="212"/>
      <c r="Q189" s="212"/>
      <c r="R189" s="212"/>
      <c r="S189" s="212"/>
      <c r="T189" s="190">
        <v>10</v>
      </c>
      <c r="U189" s="212"/>
      <c r="V189" s="212"/>
      <c r="W189" s="188" t="s">
        <v>1528</v>
      </c>
      <c r="X189" s="190">
        <v>1</v>
      </c>
      <c r="Y189" s="190">
        <v>1</v>
      </c>
      <c r="Z189" s="190"/>
      <c r="AA189" s="190"/>
      <c r="AB189" s="189" t="s">
        <v>2305</v>
      </c>
      <c r="AC189" s="189"/>
    </row>
    <row r="190" spans="2:29">
      <c r="B190" s="190">
        <v>53</v>
      </c>
      <c r="C190" s="190">
        <v>23</v>
      </c>
      <c r="D190" s="216">
        <v>44991</v>
      </c>
      <c r="E190" s="224" t="s">
        <v>137</v>
      </c>
      <c r="F190" s="224" t="s">
        <v>87</v>
      </c>
      <c r="G190" s="208" t="s">
        <v>137</v>
      </c>
      <c r="H190" s="208" t="s">
        <v>743</v>
      </c>
      <c r="I190" s="208" t="s">
        <v>744</v>
      </c>
      <c r="J190" s="208" t="s">
        <v>745</v>
      </c>
      <c r="K190" s="208" t="s">
        <v>746</v>
      </c>
      <c r="L190" s="225" t="s">
        <v>350</v>
      </c>
      <c r="M190" s="225"/>
      <c r="N190" s="206" t="s">
        <v>137</v>
      </c>
      <c r="O190" s="213">
        <v>14.99</v>
      </c>
      <c r="P190" s="212">
        <f>IFERROR(O190/R190,"-")</f>
        <v>7.4950000000000001</v>
      </c>
      <c r="Q190" s="212">
        <f>IFERROR(P190/T190,"-")</f>
        <v>0.93687500000000001</v>
      </c>
      <c r="R190" s="211">
        <v>2</v>
      </c>
      <c r="S190" s="211" t="s">
        <v>355</v>
      </c>
      <c r="T190" s="211">
        <v>8</v>
      </c>
      <c r="U190" s="208"/>
      <c r="V190" s="211">
        <v>1</v>
      </c>
      <c r="W190" s="208" t="s">
        <v>748</v>
      </c>
      <c r="X190" s="211">
        <v>1</v>
      </c>
      <c r="Y190" s="211">
        <v>0</v>
      </c>
      <c r="Z190" s="211"/>
      <c r="AA190" s="208" t="s">
        <v>472</v>
      </c>
      <c r="AB190" s="189" t="s">
        <v>1425</v>
      </c>
      <c r="AC190" s="189"/>
    </row>
    <row r="191" spans="2:29">
      <c r="B191" s="190">
        <v>53</v>
      </c>
      <c r="C191" s="190">
        <v>66</v>
      </c>
      <c r="D191" s="216">
        <v>45014</v>
      </c>
      <c r="E191" s="215" t="s">
        <v>116</v>
      </c>
      <c r="F191" s="215" t="s">
        <v>1329</v>
      </c>
      <c r="G191" s="188" t="s">
        <v>414</v>
      </c>
      <c r="H191" s="208" t="s">
        <v>694</v>
      </c>
      <c r="I191" s="188" t="s">
        <v>694</v>
      </c>
      <c r="J191" s="188" t="s">
        <v>1156</v>
      </c>
      <c r="K191" s="188" t="s">
        <v>1310</v>
      </c>
      <c r="L191" s="225" t="s">
        <v>19</v>
      </c>
      <c r="M191" s="195"/>
      <c r="N191" s="208" t="s">
        <v>416</v>
      </c>
      <c r="O191" s="213">
        <v>6.99</v>
      </c>
      <c r="P191" s="212">
        <f>IFERROR(O191/R191,"-")</f>
        <v>6.99</v>
      </c>
      <c r="Q191" s="212">
        <f>IFERROR(P191/T191,"-")</f>
        <v>0.69900000000000007</v>
      </c>
      <c r="R191" s="211">
        <v>1</v>
      </c>
      <c r="S191" s="194" t="str">
        <f>IF(R191=1,"Single canister",CONCATENATE(R191,"-Pack"))</f>
        <v>Single canister</v>
      </c>
      <c r="T191" s="190">
        <v>10</v>
      </c>
      <c r="U191" s="193"/>
      <c r="V191" s="211"/>
      <c r="Y191" s="190">
        <v>0</v>
      </c>
      <c r="Z191" s="190"/>
      <c r="AA191" s="188" t="s">
        <v>472</v>
      </c>
      <c r="AB191" s="189"/>
      <c r="AC191" s="189"/>
    </row>
    <row r="192" spans="2:29">
      <c r="B192" s="190">
        <v>53</v>
      </c>
      <c r="C192" s="190"/>
      <c r="D192" s="216">
        <v>44987</v>
      </c>
      <c r="E192" s="216"/>
      <c r="F192" s="229" t="s">
        <v>9</v>
      </c>
      <c r="G192" s="228" t="s">
        <v>1519</v>
      </c>
      <c r="H192" s="208" t="s">
        <v>2322</v>
      </c>
      <c r="I192" s="208" t="s">
        <v>2322</v>
      </c>
      <c r="J192" s="188" t="s">
        <v>1537</v>
      </c>
      <c r="K192" s="188" t="s">
        <v>1535</v>
      </c>
      <c r="L192" s="190" t="s">
        <v>1425</v>
      </c>
      <c r="M192" s="231" t="s">
        <v>1527</v>
      </c>
      <c r="N192" s="228" t="s">
        <v>1519</v>
      </c>
      <c r="O192" s="228"/>
      <c r="P192" s="212"/>
      <c r="Q192" s="212"/>
      <c r="R192" s="212"/>
      <c r="S192" s="212"/>
      <c r="T192" s="190">
        <v>10</v>
      </c>
      <c r="U192" s="212"/>
      <c r="V192" s="212"/>
      <c r="W192" s="188" t="s">
        <v>1528</v>
      </c>
      <c r="X192" s="190">
        <v>1</v>
      </c>
      <c r="Y192" s="190">
        <v>1</v>
      </c>
      <c r="Z192" s="190"/>
      <c r="AA192" s="190"/>
      <c r="AB192" s="189" t="s">
        <v>2305</v>
      </c>
      <c r="AC192" s="189"/>
    </row>
    <row r="193" spans="2:29">
      <c r="B193" s="190">
        <v>54</v>
      </c>
      <c r="C193" s="190"/>
      <c r="D193" s="216">
        <v>44987</v>
      </c>
      <c r="E193" s="216"/>
      <c r="F193" s="229" t="s">
        <v>9</v>
      </c>
      <c r="G193" s="228" t="s">
        <v>1538</v>
      </c>
      <c r="H193" s="208" t="s">
        <v>720</v>
      </c>
      <c r="I193" s="228" t="s">
        <v>720</v>
      </c>
      <c r="J193" s="188" t="s">
        <v>1545</v>
      </c>
      <c r="K193" s="188" t="s">
        <v>1425</v>
      </c>
      <c r="L193" s="190" t="s">
        <v>1425</v>
      </c>
      <c r="M193" s="231" t="s">
        <v>1527</v>
      </c>
      <c r="N193" s="228" t="s">
        <v>1538</v>
      </c>
      <c r="O193" s="228"/>
      <c r="P193" s="212"/>
      <c r="Q193" s="212"/>
      <c r="R193" s="212"/>
      <c r="S193" s="212"/>
      <c r="T193" s="190">
        <v>10</v>
      </c>
      <c r="U193" s="212"/>
      <c r="V193" s="212"/>
      <c r="W193" s="188" t="s">
        <v>350</v>
      </c>
      <c r="X193" s="190">
        <v>0</v>
      </c>
      <c r="Y193" s="190">
        <v>0</v>
      </c>
      <c r="Z193" s="190"/>
      <c r="AA193" s="190"/>
      <c r="AB193" s="189"/>
      <c r="AC193" s="189"/>
    </row>
    <row r="194" spans="2:29">
      <c r="B194" s="190">
        <v>54</v>
      </c>
      <c r="C194" s="190">
        <v>23</v>
      </c>
      <c r="D194" s="216">
        <v>44991</v>
      </c>
      <c r="E194" s="224" t="s">
        <v>137</v>
      </c>
      <c r="F194" s="224" t="s">
        <v>87</v>
      </c>
      <c r="G194" s="208" t="s">
        <v>414</v>
      </c>
      <c r="H194" s="208" t="s">
        <v>694</v>
      </c>
      <c r="I194" s="208" t="s">
        <v>694</v>
      </c>
      <c r="J194" s="208" t="s">
        <v>749</v>
      </c>
      <c r="K194" s="208" t="s">
        <v>750</v>
      </c>
      <c r="L194" s="225" t="s">
        <v>19</v>
      </c>
      <c r="M194" s="225"/>
      <c r="N194" s="208" t="s">
        <v>416</v>
      </c>
      <c r="O194" s="213">
        <v>17.989999999999998</v>
      </c>
      <c r="P194" s="212">
        <f>IFERROR(O194/R194,"-")</f>
        <v>8.9949999999999992</v>
      </c>
      <c r="Q194" s="212">
        <f>IFERROR(P194/T194,"-")</f>
        <v>0.89949999999999997</v>
      </c>
      <c r="R194" s="211">
        <v>2</v>
      </c>
      <c r="S194" s="211" t="s">
        <v>355</v>
      </c>
      <c r="T194" s="211">
        <v>10</v>
      </c>
      <c r="U194" s="208"/>
      <c r="V194" s="211">
        <v>1</v>
      </c>
      <c r="W194" s="208" t="s">
        <v>752</v>
      </c>
      <c r="X194" s="211">
        <v>1</v>
      </c>
      <c r="Y194" s="211">
        <v>0</v>
      </c>
      <c r="Z194" s="211"/>
      <c r="AA194" s="208" t="s">
        <v>472</v>
      </c>
      <c r="AB194" s="189" t="s">
        <v>1344</v>
      </c>
      <c r="AC194" s="189"/>
    </row>
    <row r="195" spans="2:29">
      <c r="B195" s="190">
        <v>54</v>
      </c>
      <c r="C195" s="190">
        <v>67</v>
      </c>
      <c r="D195" s="216">
        <v>45014</v>
      </c>
      <c r="E195" s="215" t="s">
        <v>93</v>
      </c>
      <c r="F195" s="215" t="s">
        <v>1329</v>
      </c>
      <c r="G195" s="188" t="s">
        <v>706</v>
      </c>
      <c r="H195" s="208" t="s">
        <v>706</v>
      </c>
      <c r="I195" s="188" t="s">
        <v>707</v>
      </c>
      <c r="J195" s="188" t="s">
        <v>1311</v>
      </c>
      <c r="K195" s="188" t="s">
        <v>1068</v>
      </c>
      <c r="L195" s="225" t="s">
        <v>350</v>
      </c>
      <c r="M195" s="195"/>
      <c r="N195" s="208" t="s">
        <v>2307</v>
      </c>
      <c r="O195" s="213">
        <v>20.89</v>
      </c>
      <c r="P195" s="212">
        <f>IFERROR(O195/R195,"-")</f>
        <v>6.9633333333333338</v>
      </c>
      <c r="Q195" s="212">
        <f>IFERROR(P195/T195,"-")</f>
        <v>0.69633333333333336</v>
      </c>
      <c r="R195" s="211">
        <v>3</v>
      </c>
      <c r="S195" s="194" t="str">
        <f>IF(R195=1,"Single canister",CONCATENATE(R195,"-Pack"))</f>
        <v>3-Pack</v>
      </c>
      <c r="T195" s="190">
        <v>10</v>
      </c>
      <c r="U195" s="193"/>
      <c r="V195" s="211"/>
      <c r="Y195" s="190">
        <v>1</v>
      </c>
      <c r="Z195" s="190"/>
      <c r="AA195" s="188" t="s">
        <v>472</v>
      </c>
      <c r="AB195" s="189"/>
      <c r="AC195" s="189"/>
    </row>
    <row r="196" spans="2:29">
      <c r="B196" s="190">
        <v>55</v>
      </c>
      <c r="C196" s="190">
        <v>16</v>
      </c>
      <c r="D196" s="216">
        <v>45001</v>
      </c>
      <c r="E196" s="224" t="s">
        <v>122</v>
      </c>
      <c r="F196" s="224" t="s">
        <v>87</v>
      </c>
      <c r="G196" s="188" t="s">
        <v>122</v>
      </c>
      <c r="H196" s="208" t="s">
        <v>2253</v>
      </c>
      <c r="I196" s="188" t="s">
        <v>753</v>
      </c>
      <c r="J196" s="188" t="s">
        <v>754</v>
      </c>
      <c r="K196" s="188" t="s">
        <v>755</v>
      </c>
      <c r="L196" s="225" t="s">
        <v>350</v>
      </c>
      <c r="M196" s="225"/>
      <c r="N196" s="188" t="s">
        <v>122</v>
      </c>
      <c r="O196" s="213">
        <v>14.99</v>
      </c>
      <c r="P196" s="212">
        <f>IFERROR(O196/R196,"-")</f>
        <v>4.996666666666667</v>
      </c>
      <c r="Q196" s="212">
        <f>IFERROR(P196/T196,"-")</f>
        <v>0.4996666666666667</v>
      </c>
      <c r="R196" s="211">
        <v>3</v>
      </c>
      <c r="S196" s="194" t="s">
        <v>373</v>
      </c>
      <c r="T196" s="190">
        <v>10</v>
      </c>
      <c r="U196" s="193"/>
      <c r="V196" s="211">
        <v>0</v>
      </c>
      <c r="W196" s="188" t="s">
        <v>486</v>
      </c>
      <c r="X196" s="211">
        <v>0</v>
      </c>
      <c r="Y196" s="211">
        <v>0</v>
      </c>
      <c r="Z196" s="211"/>
      <c r="AA196" s="188" t="s">
        <v>472</v>
      </c>
      <c r="AB196" s="189" t="s">
        <v>1425</v>
      </c>
      <c r="AC196" s="189"/>
    </row>
    <row r="197" spans="2:29">
      <c r="B197" s="190">
        <v>55</v>
      </c>
      <c r="C197" s="190"/>
      <c r="D197" s="216">
        <v>44987</v>
      </c>
      <c r="E197" s="216"/>
      <c r="F197" s="229" t="s">
        <v>9</v>
      </c>
      <c r="G197" s="208" t="s">
        <v>2313</v>
      </c>
      <c r="H197" s="208" t="s">
        <v>550</v>
      </c>
      <c r="I197" s="208" t="s">
        <v>551</v>
      </c>
      <c r="J197" s="188" t="s">
        <v>1557</v>
      </c>
      <c r="K197" s="188" t="s">
        <v>1425</v>
      </c>
      <c r="L197" s="190" t="s">
        <v>1425</v>
      </c>
      <c r="M197" s="231" t="s">
        <v>1527</v>
      </c>
      <c r="N197" s="228" t="s">
        <v>555</v>
      </c>
      <c r="O197" s="228"/>
      <c r="P197" s="212"/>
      <c r="Q197" s="212"/>
      <c r="R197" s="212"/>
      <c r="S197" s="212"/>
      <c r="T197" s="190">
        <v>3.5</v>
      </c>
      <c r="U197" s="212"/>
      <c r="V197" s="212"/>
      <c r="W197" s="188" t="s">
        <v>350</v>
      </c>
      <c r="X197" s="190">
        <v>0</v>
      </c>
      <c r="Y197" s="190">
        <v>0</v>
      </c>
      <c r="Z197" s="190"/>
      <c r="AA197" s="190"/>
      <c r="AB197" s="189"/>
      <c r="AC197" s="189"/>
    </row>
    <row r="198" spans="2:29">
      <c r="B198" s="190">
        <v>55</v>
      </c>
      <c r="C198" s="190">
        <v>67</v>
      </c>
      <c r="D198" s="216">
        <v>45014</v>
      </c>
      <c r="E198" s="215" t="s">
        <v>93</v>
      </c>
      <c r="F198" s="215" t="s">
        <v>1329</v>
      </c>
      <c r="G198" s="188" t="s">
        <v>706</v>
      </c>
      <c r="H198" s="208" t="s">
        <v>706</v>
      </c>
      <c r="I198" s="188" t="s">
        <v>707</v>
      </c>
      <c r="J198" s="188" t="s">
        <v>1314</v>
      </c>
      <c r="K198" s="188" t="s">
        <v>1076</v>
      </c>
      <c r="L198" s="225" t="s">
        <v>350</v>
      </c>
      <c r="M198" s="195"/>
      <c r="N198" s="208" t="s">
        <v>2307</v>
      </c>
      <c r="O198" s="213">
        <v>10.99</v>
      </c>
      <c r="P198" s="212">
        <f>IFERROR(O198/R198,"-")</f>
        <v>10.99</v>
      </c>
      <c r="Q198" s="212">
        <f>IFERROR(P198/T198,"-")</f>
        <v>1.099</v>
      </c>
      <c r="R198" s="211">
        <v>1</v>
      </c>
      <c r="S198" s="194" t="str">
        <f>IF(R198=1,"Single canister",CONCATENATE(R198,"-Pack"))</f>
        <v>Single canister</v>
      </c>
      <c r="T198" s="190">
        <v>10</v>
      </c>
      <c r="U198" s="193"/>
      <c r="V198" s="211"/>
      <c r="Y198" s="190">
        <v>1</v>
      </c>
      <c r="Z198" s="190"/>
      <c r="AA198" s="188" t="s">
        <v>472</v>
      </c>
      <c r="AB198" s="189"/>
      <c r="AC198" s="189"/>
    </row>
    <row r="199" spans="2:29">
      <c r="B199" s="190">
        <v>56</v>
      </c>
      <c r="C199" s="190">
        <v>16</v>
      </c>
      <c r="D199" s="216">
        <v>45001</v>
      </c>
      <c r="E199" s="224" t="s">
        <v>122</v>
      </c>
      <c r="F199" s="224" t="s">
        <v>87</v>
      </c>
      <c r="G199" s="188" t="s">
        <v>122</v>
      </c>
      <c r="H199" s="208" t="s">
        <v>2253</v>
      </c>
      <c r="I199" s="188" t="s">
        <v>753</v>
      </c>
      <c r="J199" s="188" t="s">
        <v>757</v>
      </c>
      <c r="K199" s="188" t="s">
        <v>758</v>
      </c>
      <c r="L199" s="225" t="s">
        <v>350</v>
      </c>
      <c r="M199" s="225"/>
      <c r="N199" s="188" t="s">
        <v>122</v>
      </c>
      <c r="O199" s="213">
        <v>5.99</v>
      </c>
      <c r="P199" s="212">
        <f>IFERROR(O199/R199,"-")</f>
        <v>5.99</v>
      </c>
      <c r="Q199" s="212">
        <f>IFERROR(P199/T199,"-")</f>
        <v>0.59899999999999998</v>
      </c>
      <c r="R199" s="211">
        <v>1</v>
      </c>
      <c r="S199" s="194" t="s">
        <v>369</v>
      </c>
      <c r="T199" s="190">
        <v>10</v>
      </c>
      <c r="U199" s="193"/>
      <c r="V199" s="211">
        <v>0</v>
      </c>
      <c r="W199" s="188" t="s">
        <v>486</v>
      </c>
      <c r="X199" s="211">
        <v>0</v>
      </c>
      <c r="Y199" s="211">
        <v>0</v>
      </c>
      <c r="Z199" s="211"/>
      <c r="AA199" s="188" t="s">
        <v>472</v>
      </c>
      <c r="AB199" s="189" t="s">
        <v>1425</v>
      </c>
      <c r="AC199" s="189"/>
    </row>
    <row r="200" spans="2:29">
      <c r="B200" s="190">
        <v>56</v>
      </c>
      <c r="C200" s="190"/>
      <c r="D200" s="216">
        <v>44987</v>
      </c>
      <c r="E200" s="216"/>
      <c r="F200" s="229" t="s">
        <v>9</v>
      </c>
      <c r="G200" s="208" t="s">
        <v>2313</v>
      </c>
      <c r="H200" s="208" t="s">
        <v>550</v>
      </c>
      <c r="I200" s="208" t="s">
        <v>551</v>
      </c>
      <c r="J200" s="188" t="s">
        <v>1559</v>
      </c>
      <c r="K200" s="188" t="s">
        <v>1425</v>
      </c>
      <c r="L200" s="190" t="s">
        <v>1425</v>
      </c>
      <c r="M200" s="231" t="s">
        <v>1527</v>
      </c>
      <c r="N200" s="228" t="s">
        <v>555</v>
      </c>
      <c r="O200" s="228"/>
      <c r="P200" s="212"/>
      <c r="Q200" s="212"/>
      <c r="R200" s="212"/>
      <c r="S200" s="212"/>
      <c r="T200" s="190">
        <v>10</v>
      </c>
      <c r="U200" s="212"/>
      <c r="V200" s="212"/>
      <c r="W200" s="188" t="s">
        <v>350</v>
      </c>
      <c r="X200" s="190">
        <v>0</v>
      </c>
      <c r="Y200" s="190">
        <v>0</v>
      </c>
      <c r="Z200" s="190"/>
      <c r="AA200" s="190"/>
      <c r="AB200" s="189"/>
      <c r="AC200" s="189"/>
    </row>
    <row r="201" spans="2:29">
      <c r="B201" s="190">
        <v>56</v>
      </c>
      <c r="C201" s="190">
        <v>67</v>
      </c>
      <c r="D201" s="216">
        <v>45014</v>
      </c>
      <c r="E201" s="215" t="s">
        <v>93</v>
      </c>
      <c r="F201" s="215" t="s">
        <v>1329</v>
      </c>
      <c r="G201" s="188" t="s">
        <v>706</v>
      </c>
      <c r="H201" s="208" t="s">
        <v>706</v>
      </c>
      <c r="I201" s="188" t="s">
        <v>707</v>
      </c>
      <c r="J201" s="188" t="s">
        <v>1315</v>
      </c>
      <c r="K201" s="188" t="s">
        <v>1078</v>
      </c>
      <c r="L201" s="225" t="s">
        <v>350</v>
      </c>
      <c r="M201" s="195"/>
      <c r="N201" s="208" t="s">
        <v>2307</v>
      </c>
      <c r="O201" s="213">
        <v>7.49</v>
      </c>
      <c r="P201" s="212">
        <f>IFERROR(O201/R201,"-")</f>
        <v>7.49</v>
      </c>
      <c r="Q201" s="212">
        <f>IFERROR(P201/T201,"-")</f>
        <v>2.14</v>
      </c>
      <c r="R201" s="211">
        <v>1</v>
      </c>
      <c r="S201" s="194" t="str">
        <f>IF(R201=1,"Single canister",CONCATENATE(R201,"-Pack"))</f>
        <v>Single canister</v>
      </c>
      <c r="T201" s="190">
        <v>3.5</v>
      </c>
      <c r="U201" s="193"/>
      <c r="V201" s="211"/>
      <c r="Y201" s="190">
        <v>1</v>
      </c>
      <c r="Z201" s="190"/>
      <c r="AA201" s="188" t="s">
        <v>472</v>
      </c>
      <c r="AB201" s="189"/>
      <c r="AC201" s="189"/>
    </row>
    <row r="202" spans="2:29">
      <c r="B202" s="190">
        <v>57</v>
      </c>
      <c r="C202" s="190">
        <v>25</v>
      </c>
      <c r="D202" s="216">
        <v>44994</v>
      </c>
      <c r="E202" s="224" t="s">
        <v>142</v>
      </c>
      <c r="F202" s="224" t="s">
        <v>87</v>
      </c>
      <c r="G202" s="188" t="s">
        <v>374</v>
      </c>
      <c r="H202" s="208" t="s">
        <v>374</v>
      </c>
      <c r="I202" s="208" t="s">
        <v>375</v>
      </c>
      <c r="J202" s="188" t="s">
        <v>760</v>
      </c>
      <c r="K202" s="188" t="s">
        <v>761</v>
      </c>
      <c r="L202" s="195" t="s">
        <v>19</v>
      </c>
      <c r="M202" s="195"/>
      <c r="N202" s="188" t="s">
        <v>376</v>
      </c>
      <c r="O202" s="213">
        <v>14.99</v>
      </c>
      <c r="P202" s="212">
        <f>IFERROR(O202/R202,"-")</f>
        <v>3.7475000000000001</v>
      </c>
      <c r="Q202" s="212">
        <f>IFERROR(P202/T202,"-")</f>
        <v>0.37475000000000003</v>
      </c>
      <c r="R202" s="211">
        <v>4</v>
      </c>
      <c r="S202" s="194" t="s">
        <v>404</v>
      </c>
      <c r="T202" s="190">
        <v>10</v>
      </c>
      <c r="U202" s="193"/>
      <c r="V202" s="211">
        <v>1</v>
      </c>
      <c r="W202" s="188" t="s">
        <v>356</v>
      </c>
      <c r="X202" s="211">
        <v>1</v>
      </c>
      <c r="Y202" s="211">
        <v>0</v>
      </c>
      <c r="Z202" s="211"/>
      <c r="AA202" s="188" t="s">
        <v>472</v>
      </c>
      <c r="AB202" s="189" t="s">
        <v>1344</v>
      </c>
      <c r="AC202" s="189"/>
    </row>
    <row r="203" spans="2:29">
      <c r="B203" s="190">
        <v>57</v>
      </c>
      <c r="C203" s="190"/>
      <c r="D203" s="216">
        <v>44987</v>
      </c>
      <c r="E203" s="216"/>
      <c r="F203" s="229" t="s">
        <v>9</v>
      </c>
      <c r="G203" s="228" t="s">
        <v>1560</v>
      </c>
      <c r="H203" s="208" t="s">
        <v>851</v>
      </c>
      <c r="I203" s="188" t="s">
        <v>851</v>
      </c>
      <c r="J203" s="188" t="s">
        <v>852</v>
      </c>
      <c r="K203" s="188" t="s">
        <v>1567</v>
      </c>
      <c r="L203" s="190" t="s">
        <v>19</v>
      </c>
      <c r="M203" s="231" t="s">
        <v>1475</v>
      </c>
      <c r="N203" s="228" t="s">
        <v>1560</v>
      </c>
      <c r="O203" s="228"/>
      <c r="P203" s="212"/>
      <c r="Q203" s="212"/>
      <c r="R203" s="212"/>
      <c r="S203" s="212"/>
      <c r="T203" s="190">
        <v>10</v>
      </c>
      <c r="U203" s="212"/>
      <c r="V203" s="212"/>
      <c r="W203" s="188" t="s">
        <v>1568</v>
      </c>
      <c r="X203" s="190">
        <v>1</v>
      </c>
      <c r="Y203" s="190">
        <v>0</v>
      </c>
      <c r="Z203" s="190"/>
      <c r="AA203" s="190"/>
      <c r="AB203" s="189" t="s">
        <v>2305</v>
      </c>
      <c r="AC203" s="189"/>
    </row>
    <row r="204" spans="2:29">
      <c r="B204" s="190">
        <v>57</v>
      </c>
      <c r="C204" s="190">
        <v>68</v>
      </c>
      <c r="D204" s="216">
        <v>45014</v>
      </c>
      <c r="E204" s="215" t="s">
        <v>85</v>
      </c>
      <c r="F204" s="215" t="s">
        <v>1331</v>
      </c>
      <c r="G204" s="188" t="s">
        <v>85</v>
      </c>
      <c r="H204" s="208" t="s">
        <v>2303</v>
      </c>
      <c r="I204" s="208" t="s">
        <v>2303</v>
      </c>
      <c r="J204" s="188" t="s">
        <v>1251</v>
      </c>
      <c r="K204" s="188" t="s">
        <v>1324</v>
      </c>
      <c r="L204" s="195" t="s">
        <v>350</v>
      </c>
      <c r="M204" s="195"/>
      <c r="N204" s="208" t="s">
        <v>1254</v>
      </c>
      <c r="O204" s="213">
        <v>7.88</v>
      </c>
      <c r="P204" s="212">
        <f>IFERROR(O204/R204,"-")</f>
        <v>7.88</v>
      </c>
      <c r="Q204" s="212">
        <f>IFERROR(P204/T204,"-")</f>
        <v>0.78800000000000003</v>
      </c>
      <c r="R204" s="211">
        <v>1</v>
      </c>
      <c r="S204" s="194" t="str">
        <f>IF(R204=1,"Single canister",CONCATENATE(R204,"-Pack"))</f>
        <v>Single canister</v>
      </c>
      <c r="T204" s="190">
        <v>10</v>
      </c>
      <c r="U204" s="193"/>
      <c r="V204" s="211"/>
      <c r="Y204" s="190">
        <v>1</v>
      </c>
      <c r="Z204" s="190"/>
      <c r="AA204" s="188" t="s">
        <v>472</v>
      </c>
      <c r="AB204" s="189"/>
      <c r="AC204" s="189"/>
    </row>
    <row r="205" spans="2:29">
      <c r="B205" s="190">
        <v>58</v>
      </c>
      <c r="C205" s="190"/>
      <c r="D205" s="216">
        <v>44987</v>
      </c>
      <c r="E205" s="216"/>
      <c r="F205" s="229" t="s">
        <v>9</v>
      </c>
      <c r="G205" s="228" t="s">
        <v>1571</v>
      </c>
      <c r="H205" s="208" t="s">
        <v>2324</v>
      </c>
      <c r="I205" s="228"/>
      <c r="J205" s="188" t="s">
        <v>1577</v>
      </c>
      <c r="K205" s="188" t="s">
        <v>1578</v>
      </c>
      <c r="L205" s="190" t="s">
        <v>1425</v>
      </c>
      <c r="M205" s="231" t="s">
        <v>1527</v>
      </c>
      <c r="N205" s="228" t="s">
        <v>1571</v>
      </c>
      <c r="O205" s="228"/>
      <c r="P205" s="212"/>
      <c r="Q205" s="212"/>
      <c r="R205" s="212"/>
      <c r="S205" s="212"/>
      <c r="T205" s="190">
        <v>10</v>
      </c>
      <c r="U205" s="212"/>
      <c r="V205" s="212"/>
      <c r="W205" s="188" t="s">
        <v>350</v>
      </c>
      <c r="X205" s="190">
        <v>0</v>
      </c>
      <c r="Y205" s="190">
        <v>1</v>
      </c>
      <c r="Z205" s="190"/>
      <c r="AA205" s="190"/>
      <c r="AB205" s="189" t="s">
        <v>2305</v>
      </c>
      <c r="AC205" s="189"/>
    </row>
    <row r="206" spans="2:29">
      <c r="B206" s="190">
        <v>58</v>
      </c>
      <c r="C206" s="190">
        <v>25</v>
      </c>
      <c r="D206" s="216">
        <v>44994</v>
      </c>
      <c r="E206" s="224" t="s">
        <v>142</v>
      </c>
      <c r="F206" s="224" t="s">
        <v>87</v>
      </c>
      <c r="G206" s="188" t="s">
        <v>374</v>
      </c>
      <c r="H206" s="208" t="s">
        <v>374</v>
      </c>
      <c r="I206" s="208" t="s">
        <v>375</v>
      </c>
      <c r="J206" s="188" t="s">
        <v>763</v>
      </c>
      <c r="K206" s="188" t="s">
        <v>764</v>
      </c>
      <c r="L206" s="195" t="s">
        <v>19</v>
      </c>
      <c r="M206" s="195"/>
      <c r="N206" s="188" t="s">
        <v>376</v>
      </c>
      <c r="O206" s="213">
        <v>19.98</v>
      </c>
      <c r="P206" s="212">
        <f>IFERROR(O206/R206,"-")</f>
        <v>1.665</v>
      </c>
      <c r="Q206" s="212">
        <f>IFERROR(P206/T206,"-")</f>
        <v>0.16650000000000001</v>
      </c>
      <c r="R206" s="211">
        <v>12</v>
      </c>
      <c r="S206" s="194" t="s">
        <v>2251</v>
      </c>
      <c r="T206" s="190">
        <v>10</v>
      </c>
      <c r="U206" s="193" t="s">
        <v>766</v>
      </c>
      <c r="V206" s="211">
        <v>1</v>
      </c>
      <c r="W206" s="188" t="s">
        <v>767</v>
      </c>
      <c r="X206" s="211">
        <v>1</v>
      </c>
      <c r="Y206" s="211">
        <v>0</v>
      </c>
      <c r="Z206" s="211"/>
      <c r="AA206" s="188" t="s">
        <v>472</v>
      </c>
      <c r="AB206" s="189" t="s">
        <v>1344</v>
      </c>
      <c r="AC206" s="189"/>
    </row>
    <row r="207" spans="2:29">
      <c r="B207" s="190">
        <v>58</v>
      </c>
      <c r="C207" s="190">
        <v>68</v>
      </c>
      <c r="D207" s="216">
        <v>45014</v>
      </c>
      <c r="E207" s="215" t="s">
        <v>85</v>
      </c>
      <c r="F207" s="215" t="s">
        <v>1331</v>
      </c>
      <c r="G207" s="188" t="s">
        <v>85</v>
      </c>
      <c r="H207" s="208" t="s">
        <v>2303</v>
      </c>
      <c r="I207" s="208" t="s">
        <v>2303</v>
      </c>
      <c r="J207" s="188" t="s">
        <v>1258</v>
      </c>
      <c r="K207" s="188" t="s">
        <v>1307</v>
      </c>
      <c r="L207" s="195" t="s">
        <v>350</v>
      </c>
      <c r="M207" s="195"/>
      <c r="N207" s="208" t="s">
        <v>1254</v>
      </c>
      <c r="O207" s="213">
        <v>14.88</v>
      </c>
      <c r="P207" s="212">
        <f>IFERROR(O207/R207,"-")</f>
        <v>7.44</v>
      </c>
      <c r="Q207" s="212">
        <f>IFERROR(P207/T207,"-")</f>
        <v>0.74399999999999999</v>
      </c>
      <c r="R207" s="211">
        <v>2</v>
      </c>
      <c r="S207" s="194" t="str">
        <f>IF(R207=1,"Single canister",CONCATENATE(R207,"-Pack"))</f>
        <v>2-Pack</v>
      </c>
      <c r="T207" s="190">
        <v>10</v>
      </c>
      <c r="U207" s="193"/>
      <c r="V207" s="211"/>
      <c r="Y207" s="190">
        <v>1</v>
      </c>
      <c r="Z207" s="190"/>
      <c r="AA207" s="188" t="s">
        <v>472</v>
      </c>
      <c r="AB207" s="189"/>
      <c r="AC207" s="189"/>
    </row>
    <row r="208" spans="2:29">
      <c r="B208" s="190">
        <v>59</v>
      </c>
      <c r="C208" s="190"/>
      <c r="D208" s="216">
        <v>44987</v>
      </c>
      <c r="E208" s="216"/>
      <c r="F208" s="229" t="s">
        <v>9</v>
      </c>
      <c r="G208" s="228" t="s">
        <v>1579</v>
      </c>
      <c r="H208" s="208" t="s">
        <v>2325</v>
      </c>
      <c r="I208" s="228" t="s">
        <v>2325</v>
      </c>
      <c r="J208" s="188" t="s">
        <v>1586</v>
      </c>
      <c r="K208" s="188" t="s">
        <v>1587</v>
      </c>
      <c r="L208" s="190" t="s">
        <v>2326</v>
      </c>
      <c r="M208" s="231" t="s">
        <v>1527</v>
      </c>
      <c r="N208" s="228" t="s">
        <v>1579</v>
      </c>
      <c r="O208" s="228"/>
      <c r="P208" s="212"/>
      <c r="Q208" s="212"/>
      <c r="R208" s="212"/>
      <c r="S208" s="212"/>
      <c r="T208" s="190">
        <v>10</v>
      </c>
      <c r="U208" s="212"/>
      <c r="V208" s="212"/>
      <c r="W208" s="188" t="s">
        <v>350</v>
      </c>
      <c r="X208" s="190">
        <v>0</v>
      </c>
      <c r="Y208" s="190">
        <v>1</v>
      </c>
      <c r="Z208" s="190"/>
      <c r="AA208" s="190"/>
      <c r="AB208" s="189" t="s">
        <v>2305</v>
      </c>
      <c r="AC208" s="189"/>
    </row>
    <row r="209" spans="1:39">
      <c r="B209" s="190">
        <v>59</v>
      </c>
      <c r="C209" s="190">
        <v>68</v>
      </c>
      <c r="D209" s="216">
        <v>45014</v>
      </c>
      <c r="E209" s="215" t="s">
        <v>85</v>
      </c>
      <c r="F209" s="215" t="s">
        <v>1331</v>
      </c>
      <c r="G209" s="188" t="s">
        <v>85</v>
      </c>
      <c r="H209" s="208" t="s">
        <v>2303</v>
      </c>
      <c r="I209" s="208" t="s">
        <v>2303</v>
      </c>
      <c r="J209" s="188" t="s">
        <v>1256</v>
      </c>
      <c r="K209" s="188" t="s">
        <v>1308</v>
      </c>
      <c r="L209" s="195" t="s">
        <v>350</v>
      </c>
      <c r="M209" s="195"/>
      <c r="N209" s="208" t="s">
        <v>1254</v>
      </c>
      <c r="O209" s="213">
        <v>21.88</v>
      </c>
      <c r="P209" s="212">
        <f>IFERROR(O209/R209,"-")</f>
        <v>5.47</v>
      </c>
      <c r="Q209" s="212">
        <f>IFERROR(P209/T209,"-")</f>
        <v>0.54699999999999993</v>
      </c>
      <c r="R209" s="211">
        <v>4</v>
      </c>
      <c r="S209" s="194" t="str">
        <f>IF(R209=1,"Single canister",CONCATENATE(R209,"-Pack"))</f>
        <v>4-Pack</v>
      </c>
      <c r="T209" s="190">
        <v>10</v>
      </c>
      <c r="U209" s="193"/>
      <c r="V209" s="211"/>
      <c r="Y209" s="190">
        <v>1</v>
      </c>
      <c r="Z209" s="190"/>
      <c r="AA209" s="188" t="s">
        <v>472</v>
      </c>
      <c r="AB209" s="189"/>
      <c r="AC209" s="189"/>
    </row>
    <row r="210" spans="1:39">
      <c r="B210" s="190">
        <v>59</v>
      </c>
      <c r="C210" s="190">
        <v>45</v>
      </c>
      <c r="D210" s="216">
        <v>44992</v>
      </c>
      <c r="E210" s="224" t="s">
        <v>188</v>
      </c>
      <c r="F210" s="224" t="s">
        <v>87</v>
      </c>
      <c r="H210" s="208" t="s">
        <v>734</v>
      </c>
      <c r="I210" s="188" t="s">
        <v>734</v>
      </c>
      <c r="J210" s="188" t="s">
        <v>735</v>
      </c>
      <c r="L210" s="225" t="s">
        <v>350</v>
      </c>
      <c r="M210" s="225"/>
      <c r="N210" s="188"/>
      <c r="O210" s="213"/>
      <c r="P210" s="212" t="str">
        <f>IFERROR(O210/R210,"-")</f>
        <v>-</v>
      </c>
      <c r="Q210" s="212" t="str">
        <f>IFERROR(P210/T210,"-")</f>
        <v>-</v>
      </c>
      <c r="R210" s="211"/>
      <c r="S210" s="211"/>
      <c r="T210" s="190"/>
      <c r="U210" s="193"/>
      <c r="V210" s="211"/>
      <c r="W210" s="188" t="s">
        <v>486</v>
      </c>
      <c r="X210" s="211">
        <v>0</v>
      </c>
      <c r="Y210" s="211"/>
      <c r="Z210" s="211"/>
      <c r="AA210" s="188"/>
      <c r="AB210" s="189" t="s">
        <v>1425</v>
      </c>
      <c r="AC210" s="189"/>
    </row>
    <row r="211" spans="1:39">
      <c r="B211" s="190">
        <v>60</v>
      </c>
      <c r="C211" s="190"/>
      <c r="D211" s="216">
        <v>44987</v>
      </c>
      <c r="E211" s="216"/>
      <c r="F211" s="229" t="s">
        <v>9</v>
      </c>
      <c r="G211" s="228" t="s">
        <v>1579</v>
      </c>
      <c r="H211" s="208" t="s">
        <v>2325</v>
      </c>
      <c r="I211" s="228" t="s">
        <v>2325</v>
      </c>
      <c r="J211" s="188" t="s">
        <v>1586</v>
      </c>
      <c r="K211" s="188" t="s">
        <v>1587</v>
      </c>
      <c r="L211" s="190" t="s">
        <v>2326</v>
      </c>
      <c r="M211" s="231" t="s">
        <v>1527</v>
      </c>
      <c r="N211" s="228" t="s">
        <v>1579</v>
      </c>
      <c r="O211" s="228"/>
      <c r="P211" s="212"/>
      <c r="Q211" s="212"/>
      <c r="R211" s="212"/>
      <c r="S211" s="212"/>
      <c r="T211" s="190">
        <v>14</v>
      </c>
      <c r="U211" s="212"/>
      <c r="V211" s="212"/>
      <c r="W211" s="188" t="s">
        <v>350</v>
      </c>
      <c r="X211" s="190">
        <v>0</v>
      </c>
      <c r="Y211" s="190">
        <v>1</v>
      </c>
      <c r="Z211" s="190"/>
      <c r="AA211" s="190"/>
      <c r="AB211" s="189" t="s">
        <v>2305</v>
      </c>
      <c r="AC211" s="189"/>
    </row>
    <row r="212" spans="1:39">
      <c r="B212" s="190">
        <v>60</v>
      </c>
      <c r="C212" s="190">
        <v>69</v>
      </c>
      <c r="D212" s="216">
        <v>45014</v>
      </c>
      <c r="E212" s="215" t="s">
        <v>116</v>
      </c>
      <c r="F212" s="215" t="s">
        <v>1331</v>
      </c>
      <c r="G212" s="188" t="s">
        <v>414</v>
      </c>
      <c r="H212" s="208" t="s">
        <v>694</v>
      </c>
      <c r="I212" s="188" t="s">
        <v>694</v>
      </c>
      <c r="J212" s="188" t="s">
        <v>1151</v>
      </c>
      <c r="K212" s="188" t="s">
        <v>1309</v>
      </c>
      <c r="L212" s="225" t="s">
        <v>19</v>
      </c>
      <c r="M212" s="195"/>
      <c r="N212" s="208" t="s">
        <v>416</v>
      </c>
      <c r="O212" s="213">
        <v>12.99</v>
      </c>
      <c r="P212" s="212">
        <f>IFERROR(O212/R212,"-")</f>
        <v>6.4950000000000001</v>
      </c>
      <c r="Q212" s="212">
        <f>IFERROR(P212/T212,"-")</f>
        <v>0.64949999999999997</v>
      </c>
      <c r="R212" s="211">
        <v>2</v>
      </c>
      <c r="S212" s="194" t="str">
        <f>IF(R212=1,"Single canister",CONCATENATE(R212,"-Pack"))</f>
        <v>2-Pack</v>
      </c>
      <c r="T212" s="190">
        <v>10</v>
      </c>
      <c r="U212" s="193"/>
      <c r="V212" s="211"/>
      <c r="Y212" s="190">
        <v>0</v>
      </c>
      <c r="Z212" s="190"/>
      <c r="AA212" s="188" t="s">
        <v>472</v>
      </c>
      <c r="AB212" s="189"/>
      <c r="AC212" s="189"/>
    </row>
    <row r="213" spans="1:39">
      <c r="B213" s="190">
        <v>60</v>
      </c>
      <c r="C213" s="190">
        <v>35</v>
      </c>
      <c r="D213" s="216">
        <v>45001</v>
      </c>
      <c r="E213" s="224" t="s">
        <v>163</v>
      </c>
      <c r="F213" s="224" t="s">
        <v>87</v>
      </c>
      <c r="H213" s="208" t="s">
        <v>734</v>
      </c>
      <c r="I213" s="188" t="s">
        <v>734</v>
      </c>
      <c r="J213" s="188" t="s">
        <v>735</v>
      </c>
      <c r="L213" s="225" t="s">
        <v>350</v>
      </c>
      <c r="M213" s="225"/>
      <c r="N213" s="188"/>
      <c r="O213" s="213"/>
      <c r="P213" s="212" t="str">
        <f>IFERROR(O213/R213,"-")</f>
        <v>-</v>
      </c>
      <c r="Q213" s="212" t="str">
        <f>IFERROR(P213/T213,"-")</f>
        <v>-</v>
      </c>
      <c r="R213" s="211"/>
      <c r="S213" s="194" t="s">
        <v>387</v>
      </c>
      <c r="T213" s="190"/>
      <c r="U213" s="193"/>
      <c r="V213" s="211">
        <v>0</v>
      </c>
      <c r="W213" s="188" t="s">
        <v>486</v>
      </c>
      <c r="X213" s="211">
        <v>0</v>
      </c>
      <c r="Y213" s="211">
        <v>0</v>
      </c>
      <c r="Z213" s="211"/>
      <c r="AA213" s="188" t="s">
        <v>472</v>
      </c>
      <c r="AB213" s="189" t="s">
        <v>1425</v>
      </c>
      <c r="AC213" s="189"/>
    </row>
    <row r="214" spans="1:39">
      <c r="B214" s="190">
        <v>61</v>
      </c>
      <c r="C214" s="190">
        <v>31</v>
      </c>
      <c r="D214" s="216">
        <v>45001</v>
      </c>
      <c r="E214" s="224" t="s">
        <v>157</v>
      </c>
      <c r="F214" s="224" t="s">
        <v>87</v>
      </c>
      <c r="G214" s="188" t="s">
        <v>374</v>
      </c>
      <c r="H214" s="208" t="s">
        <v>374</v>
      </c>
      <c r="I214" s="188" t="s">
        <v>375</v>
      </c>
      <c r="J214" s="188" t="s">
        <v>769</v>
      </c>
      <c r="K214" s="188" t="s">
        <v>770</v>
      </c>
      <c r="L214" s="195" t="s">
        <v>19</v>
      </c>
      <c r="M214" s="195"/>
      <c r="N214" s="188" t="s">
        <v>376</v>
      </c>
      <c r="O214" s="213">
        <v>9.7899999999999991</v>
      </c>
      <c r="P214" s="212">
        <f>IFERROR(O214/R214,"-")</f>
        <v>9.7899999999999991</v>
      </c>
      <c r="Q214" s="212">
        <f>IFERROR(P214/T214,"-")</f>
        <v>1.3985714285714284</v>
      </c>
      <c r="R214" s="211">
        <v>1</v>
      </c>
      <c r="S214" s="194" t="s">
        <v>369</v>
      </c>
      <c r="T214" s="190">
        <v>7</v>
      </c>
      <c r="U214" s="193"/>
      <c r="V214" s="211">
        <v>1</v>
      </c>
      <c r="W214" s="188" t="s">
        <v>378</v>
      </c>
      <c r="X214" s="211">
        <v>1</v>
      </c>
      <c r="Y214" s="211">
        <v>1</v>
      </c>
      <c r="Z214" s="211"/>
      <c r="AA214" s="188" t="s">
        <v>773</v>
      </c>
      <c r="AB214" s="189" t="s">
        <v>1344</v>
      </c>
      <c r="AC214" s="189"/>
    </row>
    <row r="215" spans="1:39">
      <c r="B215" s="190">
        <v>61</v>
      </c>
      <c r="C215" s="190"/>
      <c r="D215" s="216">
        <v>44987</v>
      </c>
      <c r="E215" s="216"/>
      <c r="F215" s="229" t="s">
        <v>9</v>
      </c>
      <c r="G215" s="228" t="s">
        <v>1579</v>
      </c>
      <c r="H215" s="208" t="s">
        <v>2325</v>
      </c>
      <c r="I215" s="228" t="s">
        <v>2325</v>
      </c>
      <c r="J215" s="188" t="s">
        <v>1589</v>
      </c>
      <c r="K215" s="188" t="s">
        <v>1587</v>
      </c>
      <c r="L215" s="190" t="s">
        <v>2326</v>
      </c>
      <c r="M215" s="231" t="s">
        <v>1527</v>
      </c>
      <c r="N215" s="228" t="s">
        <v>1579</v>
      </c>
      <c r="O215" s="228"/>
      <c r="P215" s="212"/>
      <c r="Q215" s="212"/>
      <c r="R215" s="212"/>
      <c r="S215" s="212"/>
      <c r="T215" s="190">
        <v>10</v>
      </c>
      <c r="U215" s="212"/>
      <c r="V215" s="212"/>
      <c r="W215" s="188" t="s">
        <v>350</v>
      </c>
      <c r="X215" s="190">
        <v>0</v>
      </c>
      <c r="Y215" s="190">
        <v>1</v>
      </c>
      <c r="Z215" s="190"/>
      <c r="AA215" s="190"/>
      <c r="AB215" s="189" t="s">
        <v>2305</v>
      </c>
      <c r="AC215" s="189"/>
    </row>
    <row r="216" spans="1:39" s="190" customFormat="1">
      <c r="A216" s="198"/>
      <c r="B216" s="190">
        <v>61</v>
      </c>
      <c r="C216" s="190">
        <v>69</v>
      </c>
      <c r="D216" s="216">
        <v>45014</v>
      </c>
      <c r="E216" s="215" t="s">
        <v>116</v>
      </c>
      <c r="F216" s="215" t="s">
        <v>1331</v>
      </c>
      <c r="G216" s="188" t="s">
        <v>414</v>
      </c>
      <c r="H216" s="208" t="s">
        <v>694</v>
      </c>
      <c r="I216" s="188" t="s">
        <v>694</v>
      </c>
      <c r="J216" s="188" t="s">
        <v>1156</v>
      </c>
      <c r="K216" s="188" t="s">
        <v>1310</v>
      </c>
      <c r="L216" s="225" t="s">
        <v>19</v>
      </c>
      <c r="M216" s="195"/>
      <c r="N216" s="208" t="s">
        <v>416</v>
      </c>
      <c r="O216" s="213">
        <v>6.99</v>
      </c>
      <c r="P216" s="212">
        <f>IFERROR(O216/R216,"-")</f>
        <v>6.99</v>
      </c>
      <c r="Q216" s="212">
        <f>IFERROR(P216/T216,"-")</f>
        <v>0.69900000000000007</v>
      </c>
      <c r="R216" s="211">
        <v>1</v>
      </c>
      <c r="S216" s="194" t="str">
        <f>IF(R216=1,"Single canister",CONCATENATE(R216,"-Pack"))</f>
        <v>Single canister</v>
      </c>
      <c r="T216" s="190">
        <v>10</v>
      </c>
      <c r="U216" s="193"/>
      <c r="V216" s="211"/>
      <c r="W216" s="188"/>
      <c r="Y216" s="190">
        <v>0</v>
      </c>
      <c r="AA216" s="188" t="s">
        <v>472</v>
      </c>
      <c r="AB216" s="189"/>
      <c r="AC216" s="189"/>
      <c r="AD216" s="187"/>
      <c r="AE216" s="187"/>
      <c r="AF216" s="187"/>
      <c r="AG216" s="187"/>
      <c r="AH216" s="187"/>
      <c r="AI216" s="187"/>
      <c r="AJ216" s="187"/>
      <c r="AK216" s="187"/>
      <c r="AL216" s="187"/>
      <c r="AM216" s="187"/>
    </row>
    <row r="217" spans="1:39" s="190" customFormat="1">
      <c r="A217" s="198"/>
      <c r="B217" s="190">
        <v>62</v>
      </c>
      <c r="D217" s="216">
        <v>44987</v>
      </c>
      <c r="E217" s="216"/>
      <c r="F217" s="229" t="s">
        <v>9</v>
      </c>
      <c r="G217" s="228" t="s">
        <v>1579</v>
      </c>
      <c r="H217" s="208" t="s">
        <v>2325</v>
      </c>
      <c r="I217" s="228" t="s">
        <v>2325</v>
      </c>
      <c r="J217" s="188" t="s">
        <v>1589</v>
      </c>
      <c r="K217" s="188" t="s">
        <v>1587</v>
      </c>
      <c r="L217" s="190" t="s">
        <v>2326</v>
      </c>
      <c r="M217" s="231" t="s">
        <v>1527</v>
      </c>
      <c r="N217" s="228" t="s">
        <v>1579</v>
      </c>
      <c r="O217" s="228"/>
      <c r="P217" s="212"/>
      <c r="Q217" s="212"/>
      <c r="R217" s="212"/>
      <c r="S217" s="212"/>
      <c r="T217" s="190">
        <v>14</v>
      </c>
      <c r="U217" s="212"/>
      <c r="V217" s="212"/>
      <c r="W217" s="188" t="s">
        <v>350</v>
      </c>
      <c r="X217" s="190">
        <v>0</v>
      </c>
      <c r="Y217" s="190">
        <v>1</v>
      </c>
      <c r="AB217" s="189" t="s">
        <v>2305</v>
      </c>
      <c r="AC217" s="189"/>
      <c r="AD217" s="187"/>
      <c r="AE217" s="187"/>
      <c r="AF217" s="187"/>
      <c r="AG217" s="187"/>
      <c r="AH217" s="187"/>
      <c r="AI217" s="187"/>
      <c r="AJ217" s="187"/>
      <c r="AK217" s="187"/>
      <c r="AL217" s="187"/>
      <c r="AM217" s="187"/>
    </row>
    <row r="218" spans="1:39" s="190" customFormat="1">
      <c r="A218" s="198"/>
      <c r="B218" s="190">
        <v>62</v>
      </c>
      <c r="C218" s="190">
        <v>70</v>
      </c>
      <c r="D218" s="216">
        <v>45014</v>
      </c>
      <c r="E218" s="215" t="s">
        <v>93</v>
      </c>
      <c r="F218" s="215" t="s">
        <v>1331</v>
      </c>
      <c r="G218" s="188" t="s">
        <v>706</v>
      </c>
      <c r="H218" s="208" t="s">
        <v>706</v>
      </c>
      <c r="I218" s="188" t="s">
        <v>707</v>
      </c>
      <c r="J218" s="188" t="s">
        <v>1311</v>
      </c>
      <c r="K218" s="188" t="s">
        <v>1068</v>
      </c>
      <c r="L218" s="225" t="s">
        <v>350</v>
      </c>
      <c r="M218" s="195"/>
      <c r="N218" s="208" t="s">
        <v>2307</v>
      </c>
      <c r="O218" s="213">
        <v>20.89</v>
      </c>
      <c r="P218" s="212">
        <f>IFERROR(O218/R218,"-")</f>
        <v>6.9633333333333338</v>
      </c>
      <c r="Q218" s="212">
        <f>IFERROR(P218/T218,"-")</f>
        <v>0.69633333333333336</v>
      </c>
      <c r="R218" s="211">
        <v>3</v>
      </c>
      <c r="S218" s="194" t="str">
        <f>IF(R218=1,"Single canister",CONCATENATE(R218,"-Pack"))</f>
        <v>3-Pack</v>
      </c>
      <c r="T218" s="190">
        <v>10</v>
      </c>
      <c r="U218" s="193"/>
      <c r="V218" s="211"/>
      <c r="W218" s="188"/>
      <c r="Y218" s="190">
        <v>1</v>
      </c>
      <c r="AA218" s="188" t="s">
        <v>472</v>
      </c>
      <c r="AB218" s="189"/>
      <c r="AC218" s="189"/>
      <c r="AD218" s="187"/>
      <c r="AE218" s="187"/>
      <c r="AF218" s="187"/>
      <c r="AG218" s="187"/>
      <c r="AH218" s="187"/>
      <c r="AI218" s="187"/>
      <c r="AJ218" s="187"/>
      <c r="AK218" s="187"/>
      <c r="AL218" s="187"/>
      <c r="AM218" s="187"/>
    </row>
    <row r="219" spans="1:39" s="190" customFormat="1">
      <c r="A219" s="198"/>
      <c r="B219" s="190">
        <v>62</v>
      </c>
      <c r="C219" s="190">
        <v>46</v>
      </c>
      <c r="D219" s="216">
        <v>44993</v>
      </c>
      <c r="E219" s="224" t="s">
        <v>191</v>
      </c>
      <c r="F219" s="224" t="s">
        <v>87</v>
      </c>
      <c r="G219" s="188"/>
      <c r="H219" s="208" t="s">
        <v>734</v>
      </c>
      <c r="I219" s="188" t="s">
        <v>734</v>
      </c>
      <c r="J219" s="188" t="s">
        <v>735</v>
      </c>
      <c r="K219" s="188"/>
      <c r="L219" s="225" t="s">
        <v>350</v>
      </c>
      <c r="M219" s="225"/>
      <c r="N219" s="188"/>
      <c r="O219" s="213"/>
      <c r="P219" s="212" t="str">
        <f>IFERROR(O219/R219,"-")</f>
        <v>-</v>
      </c>
      <c r="Q219" s="212" t="str">
        <f>IFERROR(P219/T219,"-")</f>
        <v>-</v>
      </c>
      <c r="R219" s="211"/>
      <c r="S219" s="211"/>
      <c r="U219" s="193"/>
      <c r="V219" s="211"/>
      <c r="W219" s="188" t="s">
        <v>486</v>
      </c>
      <c r="X219" s="211">
        <v>0</v>
      </c>
      <c r="Y219" s="211"/>
      <c r="Z219" s="211"/>
      <c r="AA219" s="188"/>
      <c r="AB219" s="189" t="s">
        <v>1425</v>
      </c>
      <c r="AC219" s="189"/>
      <c r="AD219" s="187"/>
      <c r="AE219" s="187"/>
      <c r="AF219" s="187"/>
      <c r="AG219" s="187"/>
      <c r="AH219" s="187"/>
      <c r="AI219" s="187"/>
      <c r="AJ219" s="187"/>
      <c r="AK219" s="187"/>
      <c r="AL219" s="187"/>
      <c r="AM219" s="187"/>
    </row>
    <row r="220" spans="1:39" s="190" customFormat="1">
      <c r="A220" s="198"/>
      <c r="B220" s="190">
        <v>63</v>
      </c>
      <c r="D220" s="216">
        <v>44987</v>
      </c>
      <c r="E220" s="216"/>
      <c r="F220" s="229" t="s">
        <v>9</v>
      </c>
      <c r="G220" s="228" t="s">
        <v>1579</v>
      </c>
      <c r="H220" s="208" t="s">
        <v>2325</v>
      </c>
      <c r="I220" s="228" t="s">
        <v>2325</v>
      </c>
      <c r="J220" s="188" t="s">
        <v>1590</v>
      </c>
      <c r="K220" s="188" t="s">
        <v>1587</v>
      </c>
      <c r="L220" s="190" t="s">
        <v>2326</v>
      </c>
      <c r="M220" s="231" t="s">
        <v>1527</v>
      </c>
      <c r="N220" s="228" t="s">
        <v>1579</v>
      </c>
      <c r="O220" s="228"/>
      <c r="P220" s="212"/>
      <c r="Q220" s="212"/>
      <c r="R220" s="212"/>
      <c r="S220" s="212"/>
      <c r="T220" s="190">
        <v>8</v>
      </c>
      <c r="U220" s="212"/>
      <c r="V220" s="212"/>
      <c r="W220" s="188" t="s">
        <v>350</v>
      </c>
      <c r="X220" s="190">
        <v>0</v>
      </c>
      <c r="Y220" s="190">
        <v>1</v>
      </c>
      <c r="AB220" s="189" t="s">
        <v>2305</v>
      </c>
      <c r="AC220" s="189"/>
      <c r="AD220" s="187"/>
      <c r="AE220" s="187"/>
      <c r="AF220" s="187"/>
      <c r="AG220" s="187"/>
      <c r="AH220" s="187"/>
      <c r="AI220" s="187"/>
      <c r="AJ220" s="187"/>
      <c r="AK220" s="187"/>
      <c r="AL220" s="187"/>
      <c r="AM220" s="187"/>
    </row>
    <row r="221" spans="1:39" s="190" customFormat="1">
      <c r="A221" s="198"/>
      <c r="B221" s="190">
        <v>63</v>
      </c>
      <c r="C221" s="190">
        <v>70</v>
      </c>
      <c r="D221" s="216">
        <v>45014</v>
      </c>
      <c r="E221" s="215" t="s">
        <v>93</v>
      </c>
      <c r="F221" s="215" t="s">
        <v>1331</v>
      </c>
      <c r="G221" s="188" t="s">
        <v>706</v>
      </c>
      <c r="H221" s="208" t="s">
        <v>706</v>
      </c>
      <c r="I221" s="188" t="s">
        <v>707</v>
      </c>
      <c r="J221" s="188" t="s">
        <v>1314</v>
      </c>
      <c r="K221" s="188" t="s">
        <v>1076</v>
      </c>
      <c r="L221" s="225" t="s">
        <v>350</v>
      </c>
      <c r="M221" s="195"/>
      <c r="N221" s="208" t="s">
        <v>2307</v>
      </c>
      <c r="O221" s="213">
        <v>10.99</v>
      </c>
      <c r="P221" s="212">
        <f>IFERROR(O221/R221,"-")</f>
        <v>10.99</v>
      </c>
      <c r="Q221" s="212">
        <f>IFERROR(P221/T221,"-")</f>
        <v>1.099</v>
      </c>
      <c r="R221" s="211">
        <v>1</v>
      </c>
      <c r="S221" s="194" t="str">
        <f>IF(R221=1,"Single canister",CONCATENATE(R221,"-Pack"))</f>
        <v>Single canister</v>
      </c>
      <c r="T221" s="190">
        <v>10</v>
      </c>
      <c r="U221" s="193"/>
      <c r="V221" s="211"/>
      <c r="W221" s="188"/>
      <c r="Y221" s="190">
        <v>1</v>
      </c>
      <c r="AA221" s="188" t="s">
        <v>472</v>
      </c>
      <c r="AB221" s="189"/>
      <c r="AC221" s="189"/>
      <c r="AD221" s="187"/>
      <c r="AE221" s="187"/>
      <c r="AF221" s="187"/>
      <c r="AG221" s="187"/>
      <c r="AH221" s="187"/>
      <c r="AI221" s="187"/>
      <c r="AJ221" s="187"/>
      <c r="AK221" s="187"/>
      <c r="AL221" s="187"/>
      <c r="AM221" s="187"/>
    </row>
    <row r="222" spans="1:39" s="190" customFormat="1">
      <c r="A222" s="198"/>
      <c r="B222" s="190">
        <v>63</v>
      </c>
      <c r="C222" s="190">
        <v>40</v>
      </c>
      <c r="D222" s="216">
        <v>45001</v>
      </c>
      <c r="E222" s="224" t="s">
        <v>174</v>
      </c>
      <c r="F222" s="224" t="s">
        <v>87</v>
      </c>
      <c r="G222" s="188"/>
      <c r="H222" s="208" t="s">
        <v>734</v>
      </c>
      <c r="I222" s="188" t="s">
        <v>734</v>
      </c>
      <c r="J222" s="188" t="s">
        <v>735</v>
      </c>
      <c r="K222" s="188"/>
      <c r="L222" s="225" t="s">
        <v>350</v>
      </c>
      <c r="M222" s="225"/>
      <c r="N222" s="188"/>
      <c r="O222" s="213"/>
      <c r="P222" s="212" t="str">
        <f>IFERROR(O222/R222,"-")</f>
        <v>-</v>
      </c>
      <c r="Q222" s="212" t="str">
        <f>IFERROR(P222/T222,"-")</f>
        <v>-</v>
      </c>
      <c r="R222" s="211"/>
      <c r="S222" s="194" t="s">
        <v>387</v>
      </c>
      <c r="U222" s="193"/>
      <c r="V222" s="211">
        <v>0</v>
      </c>
      <c r="W222" s="188" t="s">
        <v>486</v>
      </c>
      <c r="X222" s="211">
        <v>0</v>
      </c>
      <c r="Y222" s="211">
        <v>0</v>
      </c>
      <c r="Z222" s="211"/>
      <c r="AA222" s="188" t="s">
        <v>472</v>
      </c>
      <c r="AB222" s="189" t="s">
        <v>1425</v>
      </c>
      <c r="AC222" s="189"/>
      <c r="AD222" s="187"/>
      <c r="AE222" s="187"/>
      <c r="AF222" s="187"/>
      <c r="AG222" s="187"/>
      <c r="AH222" s="187"/>
      <c r="AI222" s="187"/>
      <c r="AJ222" s="187"/>
      <c r="AK222" s="187"/>
      <c r="AL222" s="187"/>
      <c r="AM222" s="187"/>
    </row>
    <row r="223" spans="1:39" s="190" customFormat="1">
      <c r="A223" s="198"/>
      <c r="B223" s="190">
        <v>64</v>
      </c>
      <c r="D223" s="216">
        <v>44987</v>
      </c>
      <c r="E223" s="216"/>
      <c r="F223" s="229" t="s">
        <v>9</v>
      </c>
      <c r="G223" s="228" t="s">
        <v>439</v>
      </c>
      <c r="H223" s="208" t="s">
        <v>2327</v>
      </c>
      <c r="I223" s="228" t="s">
        <v>2327</v>
      </c>
      <c r="J223" s="188" t="s">
        <v>1596</v>
      </c>
      <c r="K223" s="188" t="s">
        <v>1597</v>
      </c>
      <c r="L223" s="190" t="s">
        <v>1425</v>
      </c>
      <c r="M223" s="231" t="s">
        <v>1527</v>
      </c>
      <c r="N223" s="228" t="s">
        <v>439</v>
      </c>
      <c r="O223" s="228"/>
      <c r="P223" s="212"/>
      <c r="Q223" s="212"/>
      <c r="R223" s="212"/>
      <c r="S223" s="212"/>
      <c r="T223" s="190">
        <v>10</v>
      </c>
      <c r="U223" s="212"/>
      <c r="V223" s="212"/>
      <c r="W223" s="188" t="s">
        <v>350</v>
      </c>
      <c r="X223" s="190">
        <v>0</v>
      </c>
      <c r="Y223" s="190">
        <v>0</v>
      </c>
      <c r="AB223" s="189"/>
      <c r="AC223" s="189"/>
      <c r="AD223" s="187"/>
      <c r="AE223" s="187"/>
      <c r="AF223" s="187"/>
      <c r="AG223" s="187"/>
      <c r="AH223" s="187"/>
      <c r="AI223" s="187"/>
      <c r="AJ223" s="187"/>
      <c r="AK223" s="187"/>
      <c r="AL223" s="187"/>
      <c r="AM223" s="187"/>
    </row>
    <row r="224" spans="1:39" s="190" customFormat="1">
      <c r="A224" s="198"/>
      <c r="B224" s="190">
        <v>64</v>
      </c>
      <c r="C224" s="190">
        <v>70</v>
      </c>
      <c r="D224" s="216">
        <v>45014</v>
      </c>
      <c r="E224" s="215" t="s">
        <v>93</v>
      </c>
      <c r="F224" s="215" t="s">
        <v>1331</v>
      </c>
      <c r="G224" s="188" t="s">
        <v>706</v>
      </c>
      <c r="H224" s="208" t="s">
        <v>706</v>
      </c>
      <c r="I224" s="188" t="s">
        <v>707</v>
      </c>
      <c r="J224" s="188" t="s">
        <v>1315</v>
      </c>
      <c r="K224" s="188" t="s">
        <v>1078</v>
      </c>
      <c r="L224" s="225" t="s">
        <v>350</v>
      </c>
      <c r="M224" s="195"/>
      <c r="N224" s="208" t="s">
        <v>2307</v>
      </c>
      <c r="O224" s="213">
        <v>7.49</v>
      </c>
      <c r="P224" s="212">
        <f>IFERROR(O224/R224,"-")</f>
        <v>7.49</v>
      </c>
      <c r="Q224" s="212">
        <f>IFERROR(P224/T224,"-")</f>
        <v>2.14</v>
      </c>
      <c r="R224" s="211">
        <v>1</v>
      </c>
      <c r="S224" s="194" t="str">
        <f>IF(R224=1,"Single canister",CONCATENATE(R224,"-Pack"))</f>
        <v>Single canister</v>
      </c>
      <c r="T224" s="190">
        <v>3.5</v>
      </c>
      <c r="U224" s="193"/>
      <c r="V224" s="211"/>
      <c r="W224" s="188"/>
      <c r="Y224" s="190">
        <v>1</v>
      </c>
      <c r="AA224" s="188" t="s">
        <v>472</v>
      </c>
      <c r="AB224" s="189"/>
      <c r="AC224" s="189"/>
      <c r="AD224" s="187"/>
      <c r="AE224" s="187"/>
      <c r="AF224" s="187"/>
      <c r="AG224" s="187"/>
      <c r="AH224" s="187"/>
      <c r="AI224" s="187"/>
      <c r="AJ224" s="187"/>
      <c r="AK224" s="187"/>
      <c r="AL224" s="187"/>
      <c r="AM224" s="187"/>
    </row>
    <row r="225" spans="1:39" s="190" customFormat="1">
      <c r="A225" s="198"/>
      <c r="B225" s="190">
        <v>64</v>
      </c>
      <c r="C225" s="190">
        <v>44</v>
      </c>
      <c r="D225" s="216">
        <v>45001</v>
      </c>
      <c r="E225" s="224" t="s">
        <v>184</v>
      </c>
      <c r="F225" s="224" t="s">
        <v>87</v>
      </c>
      <c r="G225" s="188"/>
      <c r="H225" s="208" t="s">
        <v>734</v>
      </c>
      <c r="I225" s="188" t="s">
        <v>734</v>
      </c>
      <c r="J225" s="188" t="s">
        <v>735</v>
      </c>
      <c r="K225" s="188"/>
      <c r="L225" s="225" t="s">
        <v>350</v>
      </c>
      <c r="M225" s="225"/>
      <c r="N225" s="188"/>
      <c r="O225" s="213"/>
      <c r="P225" s="212" t="str">
        <f>IFERROR(O225/R225,"-")</f>
        <v>-</v>
      </c>
      <c r="Q225" s="212" t="str">
        <f>IFERROR(P225/T225,"-")</f>
        <v>-</v>
      </c>
      <c r="R225" s="211"/>
      <c r="S225" s="194" t="s">
        <v>387</v>
      </c>
      <c r="U225" s="193"/>
      <c r="V225" s="211">
        <v>0</v>
      </c>
      <c r="W225" s="188" t="s">
        <v>486</v>
      </c>
      <c r="X225" s="211">
        <v>0</v>
      </c>
      <c r="Y225" s="211">
        <v>0</v>
      </c>
      <c r="Z225" s="211"/>
      <c r="AA225" s="188" t="s">
        <v>472</v>
      </c>
      <c r="AB225" s="189" t="s">
        <v>1425</v>
      </c>
      <c r="AC225" s="189"/>
      <c r="AD225" s="187"/>
      <c r="AE225" s="187"/>
      <c r="AF225" s="187"/>
      <c r="AG225" s="187"/>
      <c r="AH225" s="187"/>
      <c r="AI225" s="187"/>
      <c r="AJ225" s="187"/>
      <c r="AK225" s="187"/>
      <c r="AL225" s="187"/>
      <c r="AM225" s="187"/>
    </row>
    <row r="226" spans="1:39" s="190" customFormat="1">
      <c r="A226" s="198"/>
      <c r="B226" s="190">
        <v>65</v>
      </c>
      <c r="C226" s="190">
        <v>36</v>
      </c>
      <c r="D226" s="216">
        <v>44993</v>
      </c>
      <c r="E226" s="224" t="s">
        <v>167</v>
      </c>
      <c r="F226" s="224" t="s">
        <v>87</v>
      </c>
      <c r="G226" s="188" t="s">
        <v>774</v>
      </c>
      <c r="H226" s="208" t="str">
        <f>G226</f>
        <v>Digital Innovations</v>
      </c>
      <c r="I226" s="188" t="s">
        <v>775</v>
      </c>
      <c r="J226" s="188" t="s">
        <v>776</v>
      </c>
      <c r="K226" s="188" t="s">
        <v>777</v>
      </c>
      <c r="L226" s="225" t="s">
        <v>350</v>
      </c>
      <c r="M226" s="225"/>
      <c r="N226" s="188"/>
      <c r="O226" s="213">
        <v>16.989999999999998</v>
      </c>
      <c r="P226" s="212">
        <f>IFERROR(O226/R226,"-")</f>
        <v>8.4949999999999992</v>
      </c>
      <c r="Q226" s="212">
        <f>IFERROR(P226/T226,"-")</f>
        <v>0.84949999999999992</v>
      </c>
      <c r="R226" s="211">
        <v>2</v>
      </c>
      <c r="S226" s="211" t="s">
        <v>355</v>
      </c>
      <c r="T226" s="190">
        <v>10</v>
      </c>
      <c r="U226" s="193"/>
      <c r="V226" s="211">
        <v>0</v>
      </c>
      <c r="W226" s="188" t="s">
        <v>486</v>
      </c>
      <c r="X226" s="211">
        <v>0</v>
      </c>
      <c r="Y226" s="211">
        <v>1</v>
      </c>
      <c r="Z226" s="211"/>
      <c r="AA226" s="188" t="s">
        <v>472</v>
      </c>
      <c r="AB226" s="189" t="s">
        <v>1425</v>
      </c>
      <c r="AC226" s="189"/>
      <c r="AD226" s="187"/>
      <c r="AE226" s="187"/>
      <c r="AF226" s="187"/>
      <c r="AG226" s="187"/>
      <c r="AH226" s="187"/>
      <c r="AI226" s="187"/>
      <c r="AJ226" s="187"/>
      <c r="AK226" s="187"/>
      <c r="AL226" s="187"/>
      <c r="AM226" s="187"/>
    </row>
    <row r="227" spans="1:39" s="190" customFormat="1">
      <c r="A227" s="198"/>
      <c r="B227" s="190">
        <v>65</v>
      </c>
      <c r="D227" s="216">
        <v>44987</v>
      </c>
      <c r="E227" s="216"/>
      <c r="F227" s="229" t="s">
        <v>9</v>
      </c>
      <c r="G227" s="228" t="s">
        <v>1598</v>
      </c>
      <c r="H227" s="208" t="s">
        <v>1467</v>
      </c>
      <c r="I227" s="228" t="s">
        <v>2328</v>
      </c>
      <c r="J227" s="188" t="s">
        <v>1605</v>
      </c>
      <c r="K227" s="188" t="s">
        <v>1606</v>
      </c>
      <c r="L227" s="190" t="s">
        <v>19</v>
      </c>
      <c r="M227" s="231" t="s">
        <v>1475</v>
      </c>
      <c r="N227" s="228" t="s">
        <v>635</v>
      </c>
      <c r="O227" s="228"/>
      <c r="P227" s="212"/>
      <c r="Q227" s="212"/>
      <c r="R227" s="212"/>
      <c r="S227" s="212"/>
      <c r="U227" s="212"/>
      <c r="V227" s="212"/>
      <c r="W227" s="188" t="s">
        <v>350</v>
      </c>
      <c r="X227" s="190">
        <v>0</v>
      </c>
      <c r="Y227" s="190">
        <v>0</v>
      </c>
      <c r="AB227" s="189"/>
      <c r="AC227" s="189"/>
      <c r="AD227" s="187"/>
      <c r="AE227" s="187"/>
      <c r="AF227" s="187"/>
      <c r="AG227" s="187"/>
      <c r="AH227" s="187"/>
      <c r="AI227" s="187"/>
      <c r="AJ227" s="187"/>
      <c r="AK227" s="187"/>
      <c r="AL227" s="187"/>
      <c r="AM227" s="187"/>
    </row>
    <row r="228" spans="1:39" s="190" customFormat="1">
      <c r="A228" s="198"/>
      <c r="B228" s="190">
        <v>65</v>
      </c>
      <c r="C228" s="190">
        <v>71</v>
      </c>
      <c r="D228" s="216">
        <v>45014</v>
      </c>
      <c r="E228" s="215" t="s">
        <v>85</v>
      </c>
      <c r="F228" s="215" t="s">
        <v>1332</v>
      </c>
      <c r="G228" s="188" t="s">
        <v>85</v>
      </c>
      <c r="H228" s="208" t="s">
        <v>2303</v>
      </c>
      <c r="I228" s="208" t="s">
        <v>2303</v>
      </c>
      <c r="J228" s="188" t="s">
        <v>1251</v>
      </c>
      <c r="K228" s="188" t="s">
        <v>1318</v>
      </c>
      <c r="L228" s="195" t="s">
        <v>350</v>
      </c>
      <c r="M228" s="195"/>
      <c r="N228" s="208" t="s">
        <v>1254</v>
      </c>
      <c r="O228" s="213">
        <v>4.97</v>
      </c>
      <c r="P228" s="212">
        <f>IFERROR(O228/R228,"-")</f>
        <v>4.97</v>
      </c>
      <c r="Q228" s="212">
        <f>IFERROR(P228/T228,"-")</f>
        <v>0.497</v>
      </c>
      <c r="R228" s="211">
        <v>1</v>
      </c>
      <c r="S228" s="194" t="str">
        <f>IF(R228=1,"Single canister",CONCATENATE(R228,"-Pack"))</f>
        <v>Single canister</v>
      </c>
      <c r="T228" s="190">
        <v>10</v>
      </c>
      <c r="U228" s="193"/>
      <c r="V228" s="211"/>
      <c r="W228" s="188"/>
      <c r="Y228" s="190">
        <v>1</v>
      </c>
      <c r="AA228" s="188" t="s">
        <v>472</v>
      </c>
      <c r="AB228" s="189"/>
      <c r="AC228" s="189"/>
      <c r="AD228" s="187"/>
      <c r="AE228" s="187"/>
      <c r="AF228" s="187"/>
      <c r="AG228" s="187"/>
      <c r="AH228" s="187"/>
      <c r="AI228" s="187"/>
      <c r="AJ228" s="187"/>
      <c r="AK228" s="187"/>
      <c r="AL228" s="187"/>
      <c r="AM228" s="187"/>
    </row>
    <row r="229" spans="1:39" s="190" customFormat="1">
      <c r="A229" s="198"/>
      <c r="B229" s="190">
        <v>66</v>
      </c>
      <c r="C229" s="190">
        <v>5</v>
      </c>
      <c r="D229" s="216">
        <v>44993</v>
      </c>
      <c r="E229" s="224" t="s">
        <v>96</v>
      </c>
      <c r="F229" s="224" t="s">
        <v>82</v>
      </c>
      <c r="G229" s="188" t="s">
        <v>388</v>
      </c>
      <c r="H229" s="208" t="s">
        <v>2309</v>
      </c>
      <c r="I229" s="188" t="s">
        <v>389</v>
      </c>
      <c r="J229" s="188" t="s">
        <v>780</v>
      </c>
      <c r="K229" s="188" t="s">
        <v>781</v>
      </c>
      <c r="L229" s="225" t="s">
        <v>19</v>
      </c>
      <c r="M229" s="225"/>
      <c r="N229" s="228" t="s">
        <v>391</v>
      </c>
      <c r="O229" s="213">
        <v>244.2</v>
      </c>
      <c r="P229" s="212">
        <f>IFERROR(O229/R229,"-")</f>
        <v>20.349999999999998</v>
      </c>
      <c r="Q229" s="212">
        <f>IFERROR(P229/T229,"-")</f>
        <v>2.5437499999999997</v>
      </c>
      <c r="R229" s="211">
        <v>12</v>
      </c>
      <c r="S229" s="211" t="s">
        <v>2251</v>
      </c>
      <c r="T229" s="190">
        <v>8</v>
      </c>
      <c r="U229" s="193"/>
      <c r="V229" s="211">
        <v>0</v>
      </c>
      <c r="W229" s="188" t="s">
        <v>486</v>
      </c>
      <c r="X229" s="211">
        <v>0</v>
      </c>
      <c r="Y229" s="211">
        <v>0</v>
      </c>
      <c r="Z229" s="211"/>
      <c r="AA229" s="188" t="s">
        <v>472</v>
      </c>
      <c r="AB229" s="189" t="s">
        <v>1425</v>
      </c>
      <c r="AC229" s="189"/>
      <c r="AD229" s="187"/>
      <c r="AE229" s="187"/>
      <c r="AF229" s="187"/>
      <c r="AG229" s="187"/>
      <c r="AH229" s="187"/>
      <c r="AI229" s="187"/>
      <c r="AJ229" s="187"/>
      <c r="AK229" s="187"/>
      <c r="AL229" s="187"/>
      <c r="AM229" s="187"/>
    </row>
    <row r="230" spans="1:39" s="190" customFormat="1">
      <c r="A230" s="198"/>
      <c r="B230" s="190">
        <v>66</v>
      </c>
      <c r="D230" s="216">
        <v>44987</v>
      </c>
      <c r="E230" s="216"/>
      <c r="F230" s="229" t="s">
        <v>9</v>
      </c>
      <c r="G230" s="207" t="s">
        <v>394</v>
      </c>
      <c r="H230" s="208" t="s">
        <v>394</v>
      </c>
      <c r="I230" s="188" t="s">
        <v>906</v>
      </c>
      <c r="J230" s="188" t="s">
        <v>906</v>
      </c>
      <c r="K230" s="188" t="s">
        <v>1614</v>
      </c>
      <c r="L230" s="195" t="s">
        <v>19</v>
      </c>
      <c r="M230" s="231" t="s">
        <v>1527</v>
      </c>
      <c r="N230" s="188" t="s">
        <v>396</v>
      </c>
      <c r="O230" s="228"/>
      <c r="P230" s="212">
        <v>9.99</v>
      </c>
      <c r="Q230" s="212"/>
      <c r="R230" s="212"/>
      <c r="S230" s="212"/>
      <c r="T230" s="190">
        <v>10</v>
      </c>
      <c r="U230" s="212"/>
      <c r="V230" s="212"/>
      <c r="W230" s="188" t="s">
        <v>350</v>
      </c>
      <c r="X230" s="190">
        <v>0</v>
      </c>
      <c r="Y230" s="190">
        <v>1</v>
      </c>
      <c r="AB230" s="189"/>
      <c r="AC230" s="189"/>
      <c r="AD230" s="187"/>
      <c r="AE230" s="187"/>
      <c r="AF230" s="187"/>
      <c r="AG230" s="187"/>
      <c r="AH230" s="187"/>
      <c r="AI230" s="187"/>
      <c r="AJ230" s="187"/>
      <c r="AK230" s="187"/>
      <c r="AL230" s="187"/>
      <c r="AM230" s="187"/>
    </row>
    <row r="231" spans="1:39" s="190" customFormat="1">
      <c r="A231" s="198"/>
      <c r="B231" s="190">
        <v>66</v>
      </c>
      <c r="C231" s="190">
        <v>71</v>
      </c>
      <c r="D231" s="216">
        <v>45014</v>
      </c>
      <c r="E231" s="215" t="s">
        <v>85</v>
      </c>
      <c r="F231" s="215" t="s">
        <v>1332</v>
      </c>
      <c r="G231" s="188" t="s">
        <v>85</v>
      </c>
      <c r="H231" s="208" t="s">
        <v>2303</v>
      </c>
      <c r="I231" s="208" t="s">
        <v>2303</v>
      </c>
      <c r="J231" s="188" t="s">
        <v>1258</v>
      </c>
      <c r="K231" s="188" t="s">
        <v>1320</v>
      </c>
      <c r="L231" s="195" t="s">
        <v>350</v>
      </c>
      <c r="M231" s="195"/>
      <c r="N231" s="208" t="s">
        <v>1254</v>
      </c>
      <c r="O231" s="213">
        <v>9.6300000000000008</v>
      </c>
      <c r="P231" s="212">
        <f>IFERROR(O231/R231,"-")</f>
        <v>4.8150000000000004</v>
      </c>
      <c r="Q231" s="212">
        <f>IFERROR(P231/T231,"-")</f>
        <v>0.48150000000000004</v>
      </c>
      <c r="R231" s="211">
        <v>2</v>
      </c>
      <c r="S231" s="194" t="str">
        <f>IF(R231=1,"Single canister",CONCATENATE(R231,"-Pack"))</f>
        <v>2-Pack</v>
      </c>
      <c r="T231" s="190">
        <v>10</v>
      </c>
      <c r="U231" s="193"/>
      <c r="V231" s="211"/>
      <c r="W231" s="188"/>
      <c r="Y231" s="190">
        <v>1</v>
      </c>
      <c r="AA231" s="188" t="s">
        <v>472</v>
      </c>
      <c r="AB231" s="189"/>
      <c r="AC231" s="189"/>
      <c r="AD231" s="187"/>
      <c r="AE231" s="187"/>
      <c r="AF231" s="187"/>
      <c r="AG231" s="187"/>
      <c r="AH231" s="187"/>
      <c r="AI231" s="187"/>
      <c r="AJ231" s="187"/>
      <c r="AK231" s="187"/>
      <c r="AL231" s="187"/>
      <c r="AM231" s="187"/>
    </row>
    <row r="232" spans="1:39" s="190" customFormat="1">
      <c r="A232" s="198"/>
      <c r="B232" s="190">
        <v>67</v>
      </c>
      <c r="D232" s="216">
        <v>44987</v>
      </c>
      <c r="E232" s="216"/>
      <c r="F232" s="229" t="s">
        <v>9</v>
      </c>
      <c r="G232" s="208" t="s">
        <v>2311</v>
      </c>
      <c r="H232" s="208" t="s">
        <v>524</v>
      </c>
      <c r="I232" s="188" t="s">
        <v>524</v>
      </c>
      <c r="J232" s="188" t="s">
        <v>1620</v>
      </c>
      <c r="K232" s="188" t="s">
        <v>1621</v>
      </c>
      <c r="L232" s="190" t="s">
        <v>528</v>
      </c>
      <c r="M232" s="231" t="s">
        <v>1622</v>
      </c>
      <c r="N232" s="228" t="s">
        <v>529</v>
      </c>
      <c r="O232" s="228"/>
      <c r="P232" s="212"/>
      <c r="Q232" s="212"/>
      <c r="R232" s="212"/>
      <c r="S232" s="212"/>
      <c r="T232" s="190">
        <v>3.5</v>
      </c>
      <c r="U232" s="212"/>
      <c r="V232" s="212"/>
      <c r="W232" s="188" t="s">
        <v>350</v>
      </c>
      <c r="X232" s="190">
        <v>0</v>
      </c>
      <c r="Y232" s="190">
        <v>0</v>
      </c>
      <c r="AB232" s="189" t="s">
        <v>1344</v>
      </c>
      <c r="AC232" s="189"/>
      <c r="AD232" s="187"/>
      <c r="AE232" s="187"/>
      <c r="AF232" s="187"/>
      <c r="AG232" s="187"/>
      <c r="AH232" s="187"/>
      <c r="AI232" s="187"/>
      <c r="AJ232" s="187"/>
      <c r="AK232" s="187"/>
      <c r="AL232" s="187"/>
      <c r="AM232" s="187"/>
    </row>
    <row r="233" spans="1:39" s="190" customFormat="1">
      <c r="A233" s="198"/>
      <c r="B233" s="190">
        <v>67</v>
      </c>
      <c r="C233" s="190">
        <v>5</v>
      </c>
      <c r="D233" s="216">
        <v>44993</v>
      </c>
      <c r="E233" s="224" t="s">
        <v>96</v>
      </c>
      <c r="F233" s="224" t="s">
        <v>82</v>
      </c>
      <c r="G233" s="188" t="s">
        <v>374</v>
      </c>
      <c r="H233" s="208" t="s">
        <v>374</v>
      </c>
      <c r="I233" s="208" t="s">
        <v>375</v>
      </c>
      <c r="J233" s="188" t="s">
        <v>784</v>
      </c>
      <c r="K233" s="188" t="s">
        <v>785</v>
      </c>
      <c r="L233" s="195" t="s">
        <v>19</v>
      </c>
      <c r="M233" s="195"/>
      <c r="N233" s="188" t="s">
        <v>376</v>
      </c>
      <c r="O233" s="213">
        <v>17.27</v>
      </c>
      <c r="P233" s="212">
        <f>IFERROR(O233/R233,"-")</f>
        <v>8.6349999999999998</v>
      </c>
      <c r="Q233" s="212">
        <f>IFERROR(P233/T233,"-")</f>
        <v>0.86349999999999993</v>
      </c>
      <c r="R233" s="211">
        <v>2</v>
      </c>
      <c r="S233" s="211" t="s">
        <v>355</v>
      </c>
      <c r="T233" s="190">
        <v>10</v>
      </c>
      <c r="U233" s="193"/>
      <c r="V233" s="211">
        <v>0</v>
      </c>
      <c r="W233" s="188" t="s">
        <v>486</v>
      </c>
      <c r="X233" s="211">
        <v>0</v>
      </c>
      <c r="Y233" s="211">
        <v>0</v>
      </c>
      <c r="Z233" s="211"/>
      <c r="AA233" s="188" t="s">
        <v>472</v>
      </c>
      <c r="AB233" s="189" t="s">
        <v>1344</v>
      </c>
      <c r="AC233" s="189"/>
      <c r="AD233" s="187"/>
      <c r="AE233" s="187"/>
      <c r="AF233" s="187"/>
      <c r="AG233" s="187"/>
      <c r="AH233" s="187"/>
      <c r="AI233" s="187"/>
      <c r="AJ233" s="187"/>
      <c r="AK233" s="187"/>
      <c r="AL233" s="187"/>
      <c r="AM233" s="187"/>
    </row>
    <row r="234" spans="1:39" s="190" customFormat="1">
      <c r="A234" s="198"/>
      <c r="B234" s="190">
        <v>67</v>
      </c>
      <c r="C234" s="190">
        <v>71</v>
      </c>
      <c r="D234" s="216">
        <v>45014</v>
      </c>
      <c r="E234" s="215" t="s">
        <v>85</v>
      </c>
      <c r="F234" s="215" t="s">
        <v>1332</v>
      </c>
      <c r="G234" s="188" t="s">
        <v>85</v>
      </c>
      <c r="H234" s="208" t="s">
        <v>2303</v>
      </c>
      <c r="I234" s="208" t="s">
        <v>2303</v>
      </c>
      <c r="J234" s="188" t="s">
        <v>1256</v>
      </c>
      <c r="K234" s="188" t="s">
        <v>1330</v>
      </c>
      <c r="L234" s="195" t="s">
        <v>350</v>
      </c>
      <c r="M234" s="195"/>
      <c r="N234" s="208" t="s">
        <v>1254</v>
      </c>
      <c r="O234" s="213">
        <v>13.97</v>
      </c>
      <c r="P234" s="212">
        <f>IFERROR(O234/R234,"-")</f>
        <v>3.4925000000000002</v>
      </c>
      <c r="Q234" s="212">
        <f>IFERROR(P234/T234,"-")</f>
        <v>0.34925</v>
      </c>
      <c r="R234" s="211">
        <v>4</v>
      </c>
      <c r="S234" s="194" t="str">
        <f>IF(R234=1,"Single canister",CONCATENATE(R234,"-Pack"))</f>
        <v>4-Pack</v>
      </c>
      <c r="T234" s="190">
        <v>10</v>
      </c>
      <c r="U234" s="193"/>
      <c r="V234" s="211"/>
      <c r="W234" s="188"/>
      <c r="Y234" s="190">
        <v>1</v>
      </c>
      <c r="AA234" s="188" t="s">
        <v>472</v>
      </c>
      <c r="AB234" s="189"/>
      <c r="AC234" s="189"/>
      <c r="AD234" s="187"/>
      <c r="AE234" s="187"/>
      <c r="AF234" s="187"/>
      <c r="AG234" s="187"/>
      <c r="AH234" s="187"/>
      <c r="AI234" s="187"/>
      <c r="AJ234" s="187"/>
      <c r="AK234" s="187"/>
      <c r="AL234" s="187"/>
      <c r="AM234" s="187"/>
    </row>
    <row r="235" spans="1:39" s="190" customFormat="1">
      <c r="A235" s="198"/>
      <c r="B235" s="190">
        <v>68</v>
      </c>
      <c r="D235" s="216">
        <v>44987</v>
      </c>
      <c r="E235" s="216"/>
      <c r="F235" s="229" t="s">
        <v>9</v>
      </c>
      <c r="G235" s="208" t="s">
        <v>2311</v>
      </c>
      <c r="H235" s="208" t="s">
        <v>524</v>
      </c>
      <c r="I235" s="188" t="s">
        <v>524</v>
      </c>
      <c r="J235" s="188" t="s">
        <v>1620</v>
      </c>
      <c r="K235" s="188" t="s">
        <v>1621</v>
      </c>
      <c r="L235" s="190" t="s">
        <v>528</v>
      </c>
      <c r="M235" s="231" t="s">
        <v>1622</v>
      </c>
      <c r="N235" s="228" t="s">
        <v>529</v>
      </c>
      <c r="O235" s="228"/>
      <c r="P235" s="212"/>
      <c r="Q235" s="212"/>
      <c r="R235" s="212"/>
      <c r="S235" s="212"/>
      <c r="T235" s="190">
        <v>8</v>
      </c>
      <c r="U235" s="212"/>
      <c r="V235" s="212"/>
      <c r="W235" s="188" t="s">
        <v>350</v>
      </c>
      <c r="X235" s="190">
        <v>0</v>
      </c>
      <c r="Y235" s="190">
        <v>0</v>
      </c>
      <c r="AB235" s="189" t="s">
        <v>1344</v>
      </c>
      <c r="AC235" s="189"/>
      <c r="AD235" s="187"/>
      <c r="AE235" s="187"/>
      <c r="AF235" s="187"/>
      <c r="AG235" s="187"/>
      <c r="AH235" s="187"/>
      <c r="AI235" s="187"/>
      <c r="AJ235" s="187"/>
      <c r="AK235" s="187"/>
      <c r="AL235" s="187"/>
      <c r="AM235" s="187"/>
    </row>
    <row r="236" spans="1:39" s="190" customFormat="1">
      <c r="A236" s="198"/>
      <c r="B236" s="190">
        <v>68</v>
      </c>
      <c r="C236" s="190">
        <v>5</v>
      </c>
      <c r="D236" s="216">
        <v>44993</v>
      </c>
      <c r="E236" s="224" t="s">
        <v>96</v>
      </c>
      <c r="F236" s="224" t="s">
        <v>82</v>
      </c>
      <c r="G236" s="188" t="s">
        <v>374</v>
      </c>
      <c r="H236" s="208" t="s">
        <v>374</v>
      </c>
      <c r="I236" s="208" t="s">
        <v>375</v>
      </c>
      <c r="J236" s="188" t="s">
        <v>788</v>
      </c>
      <c r="K236" s="188" t="s">
        <v>789</v>
      </c>
      <c r="L236" s="195" t="s">
        <v>19</v>
      </c>
      <c r="M236" s="195"/>
      <c r="N236" s="188" t="s">
        <v>376</v>
      </c>
      <c r="O236" s="213">
        <v>33.43</v>
      </c>
      <c r="P236" s="212">
        <f>IFERROR(O236/R236,"-")</f>
        <v>16.715</v>
      </c>
      <c r="Q236" s="212">
        <f>IFERROR(P236/T236,"-")</f>
        <v>0.9832352941176471</v>
      </c>
      <c r="R236" s="211">
        <v>2</v>
      </c>
      <c r="S236" s="211" t="s">
        <v>355</v>
      </c>
      <c r="T236" s="190">
        <v>17</v>
      </c>
      <c r="U236" s="193"/>
      <c r="V236" s="211">
        <v>0</v>
      </c>
      <c r="W236" s="188" t="s">
        <v>486</v>
      </c>
      <c r="X236" s="211">
        <v>0</v>
      </c>
      <c r="Y236" s="211">
        <v>0</v>
      </c>
      <c r="Z236" s="211"/>
      <c r="AA236" s="188" t="s">
        <v>472</v>
      </c>
      <c r="AB236" s="189" t="s">
        <v>1344</v>
      </c>
      <c r="AC236" s="189"/>
      <c r="AD236" s="187"/>
      <c r="AE236" s="187"/>
      <c r="AF236" s="187"/>
      <c r="AG236" s="187"/>
      <c r="AH236" s="187"/>
      <c r="AI236" s="187"/>
      <c r="AJ236" s="187"/>
      <c r="AK236" s="187"/>
      <c r="AL236" s="187"/>
      <c r="AM236" s="187"/>
    </row>
    <row r="237" spans="1:39" s="190" customFormat="1">
      <c r="A237" s="198"/>
      <c r="B237" s="190">
        <v>68</v>
      </c>
      <c r="C237" s="190">
        <v>72</v>
      </c>
      <c r="D237" s="216">
        <v>45014</v>
      </c>
      <c r="E237" s="215" t="s">
        <v>116</v>
      </c>
      <c r="F237" s="215" t="s">
        <v>1332</v>
      </c>
      <c r="G237" s="188" t="s">
        <v>414</v>
      </c>
      <c r="H237" s="208" t="s">
        <v>694</v>
      </c>
      <c r="I237" s="188" t="s">
        <v>694</v>
      </c>
      <c r="J237" s="188" t="s">
        <v>1151</v>
      </c>
      <c r="K237" s="188" t="s">
        <v>1309</v>
      </c>
      <c r="L237" s="225" t="s">
        <v>19</v>
      </c>
      <c r="M237" s="195"/>
      <c r="N237" s="208" t="s">
        <v>416</v>
      </c>
      <c r="O237" s="213">
        <v>12.99</v>
      </c>
      <c r="P237" s="212">
        <f>IFERROR(O237/R237,"-")</f>
        <v>6.4950000000000001</v>
      </c>
      <c r="Q237" s="212">
        <f>IFERROR(P237/T237,"-")</f>
        <v>0.64949999999999997</v>
      </c>
      <c r="R237" s="211">
        <v>2</v>
      </c>
      <c r="S237" s="194" t="str">
        <f>IF(R237=1,"Single canister",CONCATENATE(R237,"-Pack"))</f>
        <v>2-Pack</v>
      </c>
      <c r="T237" s="190">
        <v>10</v>
      </c>
      <c r="U237" s="193"/>
      <c r="V237" s="211"/>
      <c r="W237" s="188"/>
      <c r="Y237" s="190">
        <v>0</v>
      </c>
      <c r="AA237" s="188" t="s">
        <v>472</v>
      </c>
      <c r="AB237" s="189"/>
      <c r="AC237" s="189"/>
      <c r="AD237" s="187"/>
      <c r="AE237" s="187"/>
      <c r="AF237" s="187"/>
      <c r="AG237" s="187"/>
      <c r="AH237" s="187"/>
      <c r="AI237" s="187"/>
      <c r="AJ237" s="187"/>
      <c r="AK237" s="187"/>
      <c r="AL237" s="187"/>
      <c r="AM237" s="187"/>
    </row>
    <row r="238" spans="1:39" s="190" customFormat="1">
      <c r="A238" s="198"/>
      <c r="B238" s="190">
        <v>69</v>
      </c>
      <c r="D238" s="216">
        <v>44987</v>
      </c>
      <c r="E238" s="216"/>
      <c r="F238" s="229" t="s">
        <v>9</v>
      </c>
      <c r="G238" s="208" t="s">
        <v>2311</v>
      </c>
      <c r="H238" s="208" t="s">
        <v>524</v>
      </c>
      <c r="I238" s="188" t="s">
        <v>524</v>
      </c>
      <c r="J238" s="188" t="s">
        <v>1620</v>
      </c>
      <c r="K238" s="188" t="s">
        <v>1621</v>
      </c>
      <c r="L238" s="190" t="s">
        <v>528</v>
      </c>
      <c r="M238" s="231" t="s">
        <v>1622</v>
      </c>
      <c r="N238" s="228" t="s">
        <v>529</v>
      </c>
      <c r="O238" s="228"/>
      <c r="P238" s="212"/>
      <c r="Q238" s="212"/>
      <c r="R238" s="212"/>
      <c r="S238" s="212"/>
      <c r="T238" s="190">
        <v>10</v>
      </c>
      <c r="U238" s="212"/>
      <c r="V238" s="212"/>
      <c r="W238" s="188" t="s">
        <v>350</v>
      </c>
      <c r="X238" s="190">
        <v>0</v>
      </c>
      <c r="Y238" s="190">
        <v>0</v>
      </c>
      <c r="AB238" s="189" t="s">
        <v>1344</v>
      </c>
      <c r="AC238" s="189"/>
      <c r="AD238" s="187"/>
      <c r="AE238" s="187"/>
      <c r="AF238" s="187"/>
      <c r="AG238" s="187"/>
      <c r="AH238" s="187"/>
      <c r="AI238" s="187"/>
      <c r="AJ238" s="187"/>
      <c r="AK238" s="187"/>
      <c r="AL238" s="187"/>
      <c r="AM238" s="187"/>
    </row>
    <row r="239" spans="1:39" s="190" customFormat="1">
      <c r="A239" s="198"/>
      <c r="B239" s="190">
        <v>69</v>
      </c>
      <c r="C239" s="190">
        <v>5</v>
      </c>
      <c r="D239" s="216">
        <v>44993</v>
      </c>
      <c r="E239" s="224" t="s">
        <v>96</v>
      </c>
      <c r="F239" s="224" t="s">
        <v>82</v>
      </c>
      <c r="G239" s="188" t="s">
        <v>374</v>
      </c>
      <c r="H239" s="208" t="s">
        <v>374</v>
      </c>
      <c r="I239" s="208" t="s">
        <v>375</v>
      </c>
      <c r="J239" s="188" t="s">
        <v>791</v>
      </c>
      <c r="K239" s="188" t="s">
        <v>792</v>
      </c>
      <c r="L239" s="195" t="s">
        <v>19</v>
      </c>
      <c r="M239" s="195"/>
      <c r="N239" s="188" t="s">
        <v>376</v>
      </c>
      <c r="O239" s="213">
        <v>11.44</v>
      </c>
      <c r="P239" s="212">
        <f>IFERROR(O239/R239,"-")</f>
        <v>11.44</v>
      </c>
      <c r="Q239" s="212">
        <f>IFERROR(P239/T239,"-")</f>
        <v>1.1439999999999999</v>
      </c>
      <c r="R239" s="211">
        <v>1</v>
      </c>
      <c r="S239" s="211" t="s">
        <v>369</v>
      </c>
      <c r="T239" s="190">
        <v>10</v>
      </c>
      <c r="U239" s="193"/>
      <c r="V239" s="211">
        <v>0</v>
      </c>
      <c r="W239" s="188" t="s">
        <v>486</v>
      </c>
      <c r="X239" s="211">
        <v>0</v>
      </c>
      <c r="Y239" s="211">
        <v>0</v>
      </c>
      <c r="Z239" s="211"/>
      <c r="AA239" s="188" t="s">
        <v>472</v>
      </c>
      <c r="AB239" s="189" t="s">
        <v>1344</v>
      </c>
      <c r="AC239" s="189"/>
      <c r="AD239" s="187"/>
      <c r="AE239" s="187"/>
      <c r="AF239" s="187"/>
      <c r="AG239" s="187"/>
      <c r="AH239" s="187"/>
      <c r="AI239" s="187"/>
      <c r="AJ239" s="187"/>
      <c r="AK239" s="187"/>
      <c r="AL239" s="187"/>
      <c r="AM239" s="187"/>
    </row>
    <row r="240" spans="1:39" s="190" customFormat="1">
      <c r="A240" s="198"/>
      <c r="B240" s="190">
        <v>69</v>
      </c>
      <c r="C240" s="190">
        <v>72</v>
      </c>
      <c r="D240" s="216">
        <v>45014</v>
      </c>
      <c r="E240" s="215" t="s">
        <v>116</v>
      </c>
      <c r="F240" s="215" t="s">
        <v>1332</v>
      </c>
      <c r="G240" s="188" t="s">
        <v>414</v>
      </c>
      <c r="H240" s="208" t="s">
        <v>694</v>
      </c>
      <c r="I240" s="188" t="s">
        <v>694</v>
      </c>
      <c r="J240" s="188" t="s">
        <v>1156</v>
      </c>
      <c r="K240" s="188" t="s">
        <v>1310</v>
      </c>
      <c r="L240" s="225" t="s">
        <v>19</v>
      </c>
      <c r="M240" s="195"/>
      <c r="N240" s="208" t="s">
        <v>416</v>
      </c>
      <c r="O240" s="213">
        <v>6.99</v>
      </c>
      <c r="P240" s="212">
        <f>IFERROR(O240/R240,"-")</f>
        <v>6.99</v>
      </c>
      <c r="Q240" s="212">
        <f>IFERROR(P240/T240,"-")</f>
        <v>0.69900000000000007</v>
      </c>
      <c r="R240" s="211">
        <v>1</v>
      </c>
      <c r="S240" s="194" t="str">
        <f>IF(R240=1,"Single canister",CONCATENATE(R240,"-Pack"))</f>
        <v>Single canister</v>
      </c>
      <c r="T240" s="190">
        <v>10</v>
      </c>
      <c r="U240" s="193"/>
      <c r="V240" s="211"/>
      <c r="W240" s="188"/>
      <c r="Y240" s="190">
        <v>0</v>
      </c>
      <c r="AA240" s="188" t="s">
        <v>472</v>
      </c>
      <c r="AB240" s="189"/>
      <c r="AC240" s="189"/>
      <c r="AD240" s="187"/>
      <c r="AE240" s="187"/>
      <c r="AF240" s="187"/>
      <c r="AG240" s="187"/>
      <c r="AH240" s="187"/>
      <c r="AI240" s="187"/>
      <c r="AJ240" s="187"/>
      <c r="AK240" s="187"/>
      <c r="AL240" s="187"/>
      <c r="AM240" s="187"/>
    </row>
    <row r="241" spans="1:39" s="190" customFormat="1">
      <c r="A241" s="198"/>
      <c r="B241" s="190">
        <v>70</v>
      </c>
      <c r="D241" s="216">
        <v>44987</v>
      </c>
      <c r="E241" s="216"/>
      <c r="F241" s="229" t="s">
        <v>9</v>
      </c>
      <c r="G241" s="208" t="s">
        <v>2311</v>
      </c>
      <c r="H241" s="208" t="s">
        <v>524</v>
      </c>
      <c r="I241" s="188" t="s">
        <v>524</v>
      </c>
      <c r="J241" s="188" t="s">
        <v>1620</v>
      </c>
      <c r="K241" s="188" t="s">
        <v>1621</v>
      </c>
      <c r="L241" s="190" t="s">
        <v>528</v>
      </c>
      <c r="M241" s="231" t="s">
        <v>1622</v>
      </c>
      <c r="N241" s="228" t="s">
        <v>529</v>
      </c>
      <c r="O241" s="228"/>
      <c r="P241" s="212"/>
      <c r="Q241" s="212"/>
      <c r="R241" s="212"/>
      <c r="S241" s="212"/>
      <c r="T241" s="190">
        <v>12</v>
      </c>
      <c r="U241" s="212"/>
      <c r="V241" s="212"/>
      <c r="W241" s="188" t="s">
        <v>350</v>
      </c>
      <c r="X241" s="190">
        <v>0</v>
      </c>
      <c r="Y241" s="190">
        <v>0</v>
      </c>
      <c r="AB241" s="189" t="s">
        <v>1344</v>
      </c>
      <c r="AC241" s="189"/>
      <c r="AD241" s="187"/>
      <c r="AE241" s="187"/>
      <c r="AF241" s="187"/>
      <c r="AG241" s="187"/>
      <c r="AH241" s="187"/>
      <c r="AI241" s="187"/>
      <c r="AJ241" s="187"/>
      <c r="AK241" s="187"/>
      <c r="AL241" s="187"/>
      <c r="AM241" s="187"/>
    </row>
    <row r="242" spans="1:39" s="190" customFormat="1">
      <c r="A242" s="198"/>
      <c r="B242" s="190">
        <v>70</v>
      </c>
      <c r="C242" s="190">
        <v>5</v>
      </c>
      <c r="D242" s="216">
        <v>44993</v>
      </c>
      <c r="E242" s="224" t="s">
        <v>96</v>
      </c>
      <c r="F242" s="224" t="s">
        <v>82</v>
      </c>
      <c r="G242" s="188" t="s">
        <v>374</v>
      </c>
      <c r="H242" s="208" t="s">
        <v>374</v>
      </c>
      <c r="I242" s="208" t="s">
        <v>375</v>
      </c>
      <c r="J242" s="188" t="s">
        <v>794</v>
      </c>
      <c r="K242" s="188" t="s">
        <v>795</v>
      </c>
      <c r="L242" s="195" t="s">
        <v>19</v>
      </c>
      <c r="M242" s="195"/>
      <c r="N242" s="188" t="s">
        <v>376</v>
      </c>
      <c r="O242" s="213">
        <v>16.78</v>
      </c>
      <c r="P242" s="212">
        <f>IFERROR(O242/R242,"-")</f>
        <v>16.78</v>
      </c>
      <c r="Q242" s="212">
        <f>IFERROR(P242/T242,"-")</f>
        <v>0.98705882352941188</v>
      </c>
      <c r="R242" s="211">
        <v>1</v>
      </c>
      <c r="S242" s="211" t="s">
        <v>369</v>
      </c>
      <c r="T242" s="190">
        <v>17</v>
      </c>
      <c r="U242" s="193"/>
      <c r="V242" s="211">
        <v>0</v>
      </c>
      <c r="W242" s="188" t="s">
        <v>486</v>
      </c>
      <c r="X242" s="211">
        <v>0</v>
      </c>
      <c r="Y242" s="211">
        <v>0</v>
      </c>
      <c r="Z242" s="211"/>
      <c r="AA242" s="188" t="s">
        <v>472</v>
      </c>
      <c r="AB242" s="189" t="s">
        <v>1344</v>
      </c>
      <c r="AC242" s="189"/>
      <c r="AD242" s="187"/>
      <c r="AE242" s="187"/>
      <c r="AF242" s="187"/>
      <c r="AG242" s="187"/>
      <c r="AH242" s="187"/>
      <c r="AI242" s="187"/>
      <c r="AJ242" s="187"/>
      <c r="AK242" s="187"/>
      <c r="AL242" s="187"/>
      <c r="AM242" s="187"/>
    </row>
    <row r="243" spans="1:39" s="190" customFormat="1">
      <c r="A243" s="198"/>
      <c r="B243" s="190">
        <v>70</v>
      </c>
      <c r="C243" s="190">
        <v>73</v>
      </c>
      <c r="D243" s="216">
        <v>45014</v>
      </c>
      <c r="E243" s="215" t="s">
        <v>93</v>
      </c>
      <c r="F243" s="215" t="s">
        <v>1332</v>
      </c>
      <c r="G243" s="188" t="s">
        <v>706</v>
      </c>
      <c r="H243" s="208" t="s">
        <v>706</v>
      </c>
      <c r="I243" s="188" t="s">
        <v>707</v>
      </c>
      <c r="J243" s="188" t="s">
        <v>1311</v>
      </c>
      <c r="K243" s="188" t="s">
        <v>1068</v>
      </c>
      <c r="L243" s="225" t="s">
        <v>350</v>
      </c>
      <c r="M243" s="195"/>
      <c r="N243" s="208" t="s">
        <v>2307</v>
      </c>
      <c r="O243" s="213">
        <v>20.89</v>
      </c>
      <c r="P243" s="212">
        <f>IFERROR(O243/R243,"-")</f>
        <v>6.9633333333333338</v>
      </c>
      <c r="Q243" s="212">
        <f>IFERROR(P243/T243,"-")</f>
        <v>0.69633333333333336</v>
      </c>
      <c r="R243" s="211">
        <v>3</v>
      </c>
      <c r="S243" s="194" t="str">
        <f>IF(R243=1,"Single canister",CONCATENATE(R243,"-Pack"))</f>
        <v>3-Pack</v>
      </c>
      <c r="T243" s="190">
        <v>10</v>
      </c>
      <c r="U243" s="193"/>
      <c r="V243" s="211"/>
      <c r="W243" s="188"/>
      <c r="Y243" s="190">
        <v>1</v>
      </c>
      <c r="AA243" s="188" t="s">
        <v>472</v>
      </c>
      <c r="AB243" s="189"/>
      <c r="AC243" s="189"/>
      <c r="AD243" s="187"/>
      <c r="AE243" s="187"/>
      <c r="AF243" s="187"/>
      <c r="AG243" s="187"/>
      <c r="AH243" s="187"/>
      <c r="AI243" s="187"/>
      <c r="AJ243" s="187"/>
      <c r="AK243" s="187"/>
      <c r="AL243" s="187"/>
      <c r="AM243" s="187"/>
    </row>
    <row r="244" spans="1:39" s="190" customFormat="1">
      <c r="A244" s="198"/>
      <c r="B244" s="190">
        <v>71</v>
      </c>
      <c r="D244" s="216">
        <v>44987</v>
      </c>
      <c r="E244" s="216"/>
      <c r="F244" s="229" t="s">
        <v>9</v>
      </c>
      <c r="G244" s="208" t="s">
        <v>2311</v>
      </c>
      <c r="H244" s="208" t="s">
        <v>524</v>
      </c>
      <c r="I244" s="188" t="s">
        <v>524</v>
      </c>
      <c r="J244" s="188" t="s">
        <v>1624</v>
      </c>
      <c r="K244" s="188" t="s">
        <v>1621</v>
      </c>
      <c r="L244" s="190" t="s">
        <v>528</v>
      </c>
      <c r="M244" s="231" t="s">
        <v>1622</v>
      </c>
      <c r="N244" s="228" t="s">
        <v>529</v>
      </c>
      <c r="O244" s="228"/>
      <c r="P244" s="212"/>
      <c r="Q244" s="212"/>
      <c r="R244" s="212"/>
      <c r="S244" s="212"/>
      <c r="T244" s="190">
        <v>3.5</v>
      </c>
      <c r="U244" s="212"/>
      <c r="V244" s="212"/>
      <c r="W244" s="188" t="s">
        <v>350</v>
      </c>
      <c r="X244" s="190">
        <v>0</v>
      </c>
      <c r="Y244" s="190">
        <v>0</v>
      </c>
      <c r="AB244" s="189" t="s">
        <v>1344</v>
      </c>
      <c r="AC244" s="189"/>
      <c r="AD244" s="187"/>
      <c r="AE244" s="187"/>
      <c r="AF244" s="187"/>
      <c r="AG244" s="187"/>
      <c r="AH244" s="187"/>
      <c r="AI244" s="187"/>
      <c r="AJ244" s="187"/>
      <c r="AK244" s="187"/>
      <c r="AL244" s="187"/>
      <c r="AM244" s="187"/>
    </row>
    <row r="245" spans="1:39" s="190" customFormat="1">
      <c r="A245" s="198"/>
      <c r="B245" s="190">
        <v>71</v>
      </c>
      <c r="C245" s="190">
        <v>5</v>
      </c>
      <c r="D245" s="216">
        <v>44993</v>
      </c>
      <c r="E245" s="224" t="s">
        <v>96</v>
      </c>
      <c r="F245" s="224" t="s">
        <v>82</v>
      </c>
      <c r="G245" s="188" t="s">
        <v>797</v>
      </c>
      <c r="H245" s="208" t="s">
        <v>797</v>
      </c>
      <c r="I245" s="188" t="s">
        <v>798</v>
      </c>
      <c r="J245" s="188" t="s">
        <v>799</v>
      </c>
      <c r="K245" s="188" t="s">
        <v>800</v>
      </c>
      <c r="L245" s="225" t="s">
        <v>19</v>
      </c>
      <c r="M245" s="225"/>
      <c r="N245" s="188" t="s">
        <v>802</v>
      </c>
      <c r="O245" s="213">
        <v>66.3</v>
      </c>
      <c r="P245" s="212">
        <f>IFERROR(O245/R245,"-")</f>
        <v>11.049999999999999</v>
      </c>
      <c r="Q245" s="212">
        <f>IFERROR(P245/T245,"-")</f>
        <v>1.105</v>
      </c>
      <c r="R245" s="211">
        <v>6</v>
      </c>
      <c r="S245" s="211" t="s">
        <v>377</v>
      </c>
      <c r="T245" s="190">
        <v>10</v>
      </c>
      <c r="U245" s="193"/>
      <c r="V245" s="211">
        <v>0</v>
      </c>
      <c r="W245" s="188" t="s">
        <v>486</v>
      </c>
      <c r="X245" s="211">
        <v>0</v>
      </c>
      <c r="Y245" s="211">
        <v>0</v>
      </c>
      <c r="Z245" s="211"/>
      <c r="AA245" s="188" t="s">
        <v>472</v>
      </c>
      <c r="AB245" s="189" t="s">
        <v>1344</v>
      </c>
      <c r="AC245" s="189"/>
      <c r="AD245" s="187"/>
      <c r="AE245" s="187"/>
      <c r="AF245" s="187"/>
      <c r="AG245" s="187"/>
      <c r="AH245" s="187"/>
      <c r="AI245" s="187"/>
      <c r="AJ245" s="187"/>
      <c r="AK245" s="187"/>
      <c r="AL245" s="187"/>
      <c r="AM245" s="187"/>
    </row>
    <row r="246" spans="1:39" s="190" customFormat="1">
      <c r="A246" s="198"/>
      <c r="B246" s="190">
        <v>71</v>
      </c>
      <c r="C246" s="190">
        <v>73</v>
      </c>
      <c r="D246" s="216">
        <v>45014</v>
      </c>
      <c r="E246" s="215" t="s">
        <v>93</v>
      </c>
      <c r="F246" s="215" t="s">
        <v>1332</v>
      </c>
      <c r="G246" s="188" t="s">
        <v>706</v>
      </c>
      <c r="H246" s="208" t="s">
        <v>706</v>
      </c>
      <c r="I246" s="188" t="s">
        <v>707</v>
      </c>
      <c r="J246" s="188" t="s">
        <v>1314</v>
      </c>
      <c r="K246" s="188" t="s">
        <v>1076</v>
      </c>
      <c r="L246" s="225" t="s">
        <v>350</v>
      </c>
      <c r="M246" s="195"/>
      <c r="N246" s="208" t="s">
        <v>2307</v>
      </c>
      <c r="O246" s="213">
        <v>10.99</v>
      </c>
      <c r="P246" s="212">
        <f>IFERROR(O246/R246,"-")</f>
        <v>10.99</v>
      </c>
      <c r="Q246" s="212">
        <f>IFERROR(P246/T246,"-")</f>
        <v>1.099</v>
      </c>
      <c r="R246" s="211">
        <v>1</v>
      </c>
      <c r="S246" s="194" t="str">
        <f>IF(R246=1,"Single canister",CONCATENATE(R246,"-Pack"))</f>
        <v>Single canister</v>
      </c>
      <c r="T246" s="190">
        <v>10</v>
      </c>
      <c r="U246" s="193"/>
      <c r="V246" s="211"/>
      <c r="W246" s="188"/>
      <c r="Y246" s="190">
        <v>1</v>
      </c>
      <c r="AA246" s="188" t="s">
        <v>472</v>
      </c>
      <c r="AB246" s="189"/>
      <c r="AC246" s="189"/>
      <c r="AD246" s="187"/>
      <c r="AE246" s="187"/>
      <c r="AF246" s="187"/>
      <c r="AG246" s="187"/>
      <c r="AH246" s="187"/>
      <c r="AI246" s="187"/>
      <c r="AJ246" s="187"/>
      <c r="AK246" s="187"/>
      <c r="AL246" s="187"/>
      <c r="AM246" s="187"/>
    </row>
    <row r="247" spans="1:39" s="190" customFormat="1">
      <c r="A247" s="198"/>
      <c r="B247" s="190">
        <v>72</v>
      </c>
      <c r="D247" s="216">
        <v>44987</v>
      </c>
      <c r="E247" s="216"/>
      <c r="F247" s="229" t="s">
        <v>9</v>
      </c>
      <c r="G247" s="208" t="s">
        <v>2311</v>
      </c>
      <c r="H247" s="208" t="s">
        <v>524</v>
      </c>
      <c r="I247" s="188" t="s">
        <v>524</v>
      </c>
      <c r="J247" s="188" t="s">
        <v>1624</v>
      </c>
      <c r="K247" s="188" t="s">
        <v>1621</v>
      </c>
      <c r="L247" s="190" t="s">
        <v>528</v>
      </c>
      <c r="M247" s="231" t="s">
        <v>1622</v>
      </c>
      <c r="N247" s="228" t="s">
        <v>529</v>
      </c>
      <c r="O247" s="228"/>
      <c r="P247" s="212"/>
      <c r="Q247" s="212"/>
      <c r="R247" s="212"/>
      <c r="S247" s="212"/>
      <c r="T247" s="190">
        <v>8</v>
      </c>
      <c r="U247" s="212"/>
      <c r="V247" s="212"/>
      <c r="W247" s="188" t="s">
        <v>350</v>
      </c>
      <c r="X247" s="190">
        <v>0</v>
      </c>
      <c r="Y247" s="190">
        <v>0</v>
      </c>
      <c r="AB247" s="189" t="s">
        <v>1344</v>
      </c>
      <c r="AC247" s="189"/>
      <c r="AD247" s="187"/>
      <c r="AE247" s="187"/>
      <c r="AF247" s="187"/>
      <c r="AG247" s="187"/>
      <c r="AH247" s="187"/>
      <c r="AI247" s="187"/>
      <c r="AJ247" s="187"/>
      <c r="AK247" s="187"/>
      <c r="AL247" s="187"/>
      <c r="AM247" s="187"/>
    </row>
    <row r="248" spans="1:39" s="190" customFormat="1">
      <c r="A248" s="198"/>
      <c r="B248" s="190">
        <v>72</v>
      </c>
      <c r="C248" s="190">
        <v>5</v>
      </c>
      <c r="D248" s="216">
        <v>44993</v>
      </c>
      <c r="E248" s="224" t="s">
        <v>96</v>
      </c>
      <c r="F248" s="224" t="s">
        <v>82</v>
      </c>
      <c r="G248" s="208" t="s">
        <v>630</v>
      </c>
      <c r="H248" s="208" t="s">
        <v>1467</v>
      </c>
      <c r="I248" s="188" t="s">
        <v>804</v>
      </c>
      <c r="J248" s="188" t="s">
        <v>805</v>
      </c>
      <c r="K248" s="188" t="s">
        <v>806</v>
      </c>
      <c r="L248" s="225" t="s">
        <v>19</v>
      </c>
      <c r="M248" s="225"/>
      <c r="N248" s="208" t="s">
        <v>635</v>
      </c>
      <c r="O248" s="213">
        <v>40.19</v>
      </c>
      <c r="P248" s="212">
        <f>IFERROR(O248/R248,"-")</f>
        <v>40.19</v>
      </c>
      <c r="Q248" s="212">
        <f>IFERROR(P248/T248,"-")</f>
        <v>4.0190000000000001</v>
      </c>
      <c r="R248" s="211">
        <v>1</v>
      </c>
      <c r="S248" s="211" t="s">
        <v>369</v>
      </c>
      <c r="T248" s="190">
        <v>10</v>
      </c>
      <c r="U248" s="193"/>
      <c r="V248" s="211">
        <v>0</v>
      </c>
      <c r="W248" s="188" t="s">
        <v>486</v>
      </c>
      <c r="X248" s="211">
        <v>0</v>
      </c>
      <c r="Y248" s="211">
        <v>0</v>
      </c>
      <c r="Z248" s="211"/>
      <c r="AA248" s="188" t="s">
        <v>472</v>
      </c>
      <c r="AB248" s="189" t="s">
        <v>2306</v>
      </c>
      <c r="AC248" s="189"/>
      <c r="AD248" s="187"/>
      <c r="AE248" s="187"/>
      <c r="AF248" s="187"/>
      <c r="AG248" s="187"/>
      <c r="AH248" s="187"/>
      <c r="AI248" s="187"/>
      <c r="AJ248" s="187"/>
      <c r="AK248" s="187"/>
      <c r="AL248" s="187"/>
      <c r="AM248" s="187"/>
    </row>
    <row r="249" spans="1:39" s="190" customFormat="1">
      <c r="A249" s="198"/>
      <c r="B249" s="190">
        <v>72</v>
      </c>
      <c r="C249" s="190">
        <v>73</v>
      </c>
      <c r="D249" s="216">
        <v>45014</v>
      </c>
      <c r="E249" s="215" t="s">
        <v>93</v>
      </c>
      <c r="F249" s="215" t="s">
        <v>1332</v>
      </c>
      <c r="G249" s="188" t="s">
        <v>706</v>
      </c>
      <c r="H249" s="208" t="s">
        <v>706</v>
      </c>
      <c r="I249" s="188" t="s">
        <v>707</v>
      </c>
      <c r="J249" s="188" t="s">
        <v>1315</v>
      </c>
      <c r="K249" s="188" t="s">
        <v>1078</v>
      </c>
      <c r="L249" s="225" t="s">
        <v>350</v>
      </c>
      <c r="M249" s="195"/>
      <c r="N249" s="208" t="s">
        <v>2307</v>
      </c>
      <c r="O249" s="213">
        <v>7.49</v>
      </c>
      <c r="P249" s="212">
        <f>IFERROR(O249/R249,"-")</f>
        <v>7.49</v>
      </c>
      <c r="Q249" s="212">
        <f>IFERROR(P249/T249,"-")</f>
        <v>2.14</v>
      </c>
      <c r="R249" s="211">
        <v>1</v>
      </c>
      <c r="S249" s="194" t="str">
        <f>IF(R249=1,"Single canister",CONCATENATE(R249,"-Pack"))</f>
        <v>Single canister</v>
      </c>
      <c r="T249" s="190">
        <v>3.5</v>
      </c>
      <c r="U249" s="193"/>
      <c r="V249" s="211"/>
      <c r="W249" s="188"/>
      <c r="Y249" s="190">
        <v>1</v>
      </c>
      <c r="AA249" s="188" t="s">
        <v>472</v>
      </c>
      <c r="AB249" s="189"/>
      <c r="AC249" s="189"/>
      <c r="AD249" s="187"/>
      <c r="AE249" s="187"/>
      <c r="AF249" s="187"/>
      <c r="AG249" s="187"/>
      <c r="AH249" s="187"/>
      <c r="AI249" s="187"/>
      <c r="AJ249" s="187"/>
      <c r="AK249" s="187"/>
      <c r="AL249" s="187"/>
      <c r="AM249" s="187"/>
    </row>
    <row r="250" spans="1:39" s="190" customFormat="1">
      <c r="A250" s="198"/>
      <c r="B250" s="190">
        <v>73</v>
      </c>
      <c r="D250" s="216">
        <v>44987</v>
      </c>
      <c r="E250" s="216"/>
      <c r="F250" s="229" t="s">
        <v>9</v>
      </c>
      <c r="G250" s="208" t="s">
        <v>2311</v>
      </c>
      <c r="H250" s="208" t="s">
        <v>524</v>
      </c>
      <c r="I250" s="188" t="s">
        <v>524</v>
      </c>
      <c r="J250" s="188" t="s">
        <v>1624</v>
      </c>
      <c r="K250" s="188" t="s">
        <v>1621</v>
      </c>
      <c r="L250" s="190" t="s">
        <v>528</v>
      </c>
      <c r="M250" s="231" t="s">
        <v>1622</v>
      </c>
      <c r="N250" s="228" t="s">
        <v>529</v>
      </c>
      <c r="O250" s="228"/>
      <c r="P250" s="212"/>
      <c r="Q250" s="212"/>
      <c r="R250" s="212"/>
      <c r="S250" s="212"/>
      <c r="T250" s="190">
        <v>10</v>
      </c>
      <c r="U250" s="212"/>
      <c r="V250" s="212"/>
      <c r="W250" s="188" t="s">
        <v>350</v>
      </c>
      <c r="X250" s="190">
        <v>0</v>
      </c>
      <c r="Y250" s="190">
        <v>0</v>
      </c>
      <c r="AB250" s="189" t="s">
        <v>1344</v>
      </c>
      <c r="AC250" s="189"/>
      <c r="AD250" s="187"/>
      <c r="AE250" s="187"/>
      <c r="AF250" s="187"/>
      <c r="AG250" s="187"/>
      <c r="AH250" s="187"/>
      <c r="AI250" s="187"/>
      <c r="AJ250" s="187"/>
      <c r="AK250" s="187"/>
      <c r="AL250" s="187"/>
      <c r="AM250" s="187"/>
    </row>
    <row r="251" spans="1:39" s="190" customFormat="1">
      <c r="A251" s="198"/>
      <c r="B251" s="190">
        <v>73</v>
      </c>
      <c r="C251" s="190">
        <v>5</v>
      </c>
      <c r="D251" s="216">
        <v>44993</v>
      </c>
      <c r="E251" s="224" t="s">
        <v>96</v>
      </c>
      <c r="F251" s="224" t="s">
        <v>82</v>
      </c>
      <c r="G251" s="208" t="s">
        <v>630</v>
      </c>
      <c r="H251" s="208" t="s">
        <v>1467</v>
      </c>
      <c r="I251" s="188" t="s">
        <v>808</v>
      </c>
      <c r="J251" s="188" t="s">
        <v>809</v>
      </c>
      <c r="K251" s="188" t="s">
        <v>810</v>
      </c>
      <c r="L251" s="225" t="s">
        <v>19</v>
      </c>
      <c r="M251" s="225"/>
      <c r="N251" s="208" t="s">
        <v>635</v>
      </c>
      <c r="O251" s="213">
        <v>42.96</v>
      </c>
      <c r="P251" s="212">
        <f>IFERROR(O251/R251,"-")</f>
        <v>42.96</v>
      </c>
      <c r="Q251" s="212">
        <f>IFERROR(P251/T251,"-")</f>
        <v>4.2960000000000003</v>
      </c>
      <c r="R251" s="211">
        <v>1</v>
      </c>
      <c r="S251" s="211" t="s">
        <v>369</v>
      </c>
      <c r="T251" s="190">
        <v>10</v>
      </c>
      <c r="U251" s="193"/>
      <c r="V251" s="211">
        <v>0</v>
      </c>
      <c r="W251" s="188" t="s">
        <v>486</v>
      </c>
      <c r="X251" s="211">
        <v>0</v>
      </c>
      <c r="Y251" s="211">
        <v>0</v>
      </c>
      <c r="Z251" s="211"/>
      <c r="AA251" s="188" t="s">
        <v>472</v>
      </c>
      <c r="AB251" s="189" t="s">
        <v>2305</v>
      </c>
      <c r="AC251" s="189"/>
      <c r="AD251" s="187"/>
      <c r="AE251" s="187"/>
      <c r="AF251" s="187"/>
      <c r="AG251" s="187"/>
      <c r="AH251" s="187"/>
      <c r="AI251" s="187"/>
      <c r="AJ251" s="187"/>
      <c r="AK251" s="187"/>
      <c r="AL251" s="187"/>
      <c r="AM251" s="187"/>
    </row>
    <row r="252" spans="1:39" s="190" customFormat="1">
      <c r="A252" s="198"/>
      <c r="B252" s="190">
        <v>73</v>
      </c>
      <c r="C252" s="190">
        <v>74</v>
      </c>
      <c r="D252" s="216">
        <v>45014</v>
      </c>
      <c r="E252" s="215" t="s">
        <v>85</v>
      </c>
      <c r="F252" s="215" t="s">
        <v>1333</v>
      </c>
      <c r="G252" s="188" t="s">
        <v>85</v>
      </c>
      <c r="H252" s="208" t="s">
        <v>2303</v>
      </c>
      <c r="I252" s="208" t="s">
        <v>2303</v>
      </c>
      <c r="J252" s="188" t="s">
        <v>1251</v>
      </c>
      <c r="K252" s="188" t="s">
        <v>1324</v>
      </c>
      <c r="L252" s="195" t="s">
        <v>350</v>
      </c>
      <c r="M252" s="195"/>
      <c r="N252" s="208" t="s">
        <v>1254</v>
      </c>
      <c r="O252" s="213">
        <v>7.88</v>
      </c>
      <c r="P252" s="212">
        <f>IFERROR(O252/R252,"-")</f>
        <v>7.88</v>
      </c>
      <c r="Q252" s="212">
        <f>IFERROR(P252/T252,"-")</f>
        <v>0.78800000000000003</v>
      </c>
      <c r="R252" s="211">
        <v>1</v>
      </c>
      <c r="S252" s="194" t="str">
        <f>IF(R252=1,"Single canister",CONCATENATE(R252,"-Pack"))</f>
        <v>Single canister</v>
      </c>
      <c r="T252" s="190">
        <v>10</v>
      </c>
      <c r="U252" s="193"/>
      <c r="V252" s="211"/>
      <c r="W252" s="188"/>
      <c r="Y252" s="190">
        <v>1</v>
      </c>
      <c r="AA252" s="188" t="s">
        <v>472</v>
      </c>
      <c r="AB252" s="189"/>
      <c r="AC252" s="189"/>
      <c r="AD252" s="187"/>
      <c r="AE252" s="187"/>
      <c r="AF252" s="187"/>
      <c r="AG252" s="187"/>
      <c r="AH252" s="187"/>
      <c r="AI252" s="187"/>
      <c r="AJ252" s="187"/>
      <c r="AK252" s="187"/>
      <c r="AL252" s="187"/>
      <c r="AM252" s="187"/>
    </row>
    <row r="253" spans="1:39" s="190" customFormat="1">
      <c r="A253" s="198"/>
      <c r="B253" s="190">
        <v>74</v>
      </c>
      <c r="D253" s="216">
        <v>44987</v>
      </c>
      <c r="E253" s="216"/>
      <c r="F253" s="229" t="s">
        <v>9</v>
      </c>
      <c r="G253" s="208" t="s">
        <v>2311</v>
      </c>
      <c r="H253" s="208" t="s">
        <v>524</v>
      </c>
      <c r="I253" s="188" t="s">
        <v>524</v>
      </c>
      <c r="J253" s="188" t="s">
        <v>1624</v>
      </c>
      <c r="K253" s="188" t="s">
        <v>1621</v>
      </c>
      <c r="L253" s="190" t="s">
        <v>528</v>
      </c>
      <c r="M253" s="231" t="s">
        <v>1622</v>
      </c>
      <c r="N253" s="228" t="s">
        <v>529</v>
      </c>
      <c r="O253" s="228"/>
      <c r="P253" s="212"/>
      <c r="Q253" s="212"/>
      <c r="R253" s="212"/>
      <c r="S253" s="212"/>
      <c r="T253" s="190">
        <v>12</v>
      </c>
      <c r="U253" s="212"/>
      <c r="V253" s="212"/>
      <c r="W253" s="188" t="s">
        <v>350</v>
      </c>
      <c r="X253" s="190">
        <v>0</v>
      </c>
      <c r="Y253" s="190">
        <v>0</v>
      </c>
      <c r="AB253" s="189" t="s">
        <v>1344</v>
      </c>
      <c r="AC253" s="189"/>
      <c r="AD253" s="187"/>
      <c r="AE253" s="187"/>
      <c r="AF253" s="187"/>
      <c r="AG253" s="187"/>
      <c r="AH253" s="187"/>
      <c r="AI253" s="187"/>
      <c r="AJ253" s="187"/>
      <c r="AK253" s="187"/>
      <c r="AL253" s="187"/>
      <c r="AM253" s="187"/>
    </row>
    <row r="254" spans="1:39" s="190" customFormat="1">
      <c r="A254" s="198"/>
      <c r="B254" s="190">
        <v>74</v>
      </c>
      <c r="C254" s="190">
        <v>5</v>
      </c>
      <c r="D254" s="216">
        <v>44993</v>
      </c>
      <c r="E254" s="224" t="s">
        <v>96</v>
      </c>
      <c r="F254" s="224" t="s">
        <v>82</v>
      </c>
      <c r="G254" s="208" t="s">
        <v>630</v>
      </c>
      <c r="H254" s="208" t="s">
        <v>1467</v>
      </c>
      <c r="I254" s="188" t="s">
        <v>812</v>
      </c>
      <c r="J254" s="188" t="s">
        <v>813</v>
      </c>
      <c r="K254" s="188" t="s">
        <v>814</v>
      </c>
      <c r="L254" s="225" t="s">
        <v>19</v>
      </c>
      <c r="M254" s="225"/>
      <c r="N254" s="208" t="s">
        <v>635</v>
      </c>
      <c r="O254" s="213">
        <v>40.869999999999997</v>
      </c>
      <c r="P254" s="212">
        <f>IFERROR(O254/R254,"-")</f>
        <v>40.869999999999997</v>
      </c>
      <c r="Q254" s="212">
        <f t="shared" ref="Q254:Q259" si="5">IFERROR(P254/T254,"-")</f>
        <v>4.0869999999999997</v>
      </c>
      <c r="R254" s="211">
        <v>1</v>
      </c>
      <c r="S254" s="211" t="s">
        <v>369</v>
      </c>
      <c r="T254" s="190">
        <v>10</v>
      </c>
      <c r="U254" s="193"/>
      <c r="V254" s="211">
        <v>0</v>
      </c>
      <c r="W254" s="188" t="s">
        <v>486</v>
      </c>
      <c r="X254" s="211">
        <v>0</v>
      </c>
      <c r="Y254" s="211">
        <v>0</v>
      </c>
      <c r="Z254" s="211"/>
      <c r="AA254" s="188" t="s">
        <v>472</v>
      </c>
      <c r="AB254" s="189" t="s">
        <v>2305</v>
      </c>
      <c r="AC254" s="189"/>
      <c r="AD254" s="187"/>
      <c r="AE254" s="187"/>
      <c r="AF254" s="187"/>
      <c r="AG254" s="187"/>
      <c r="AH254" s="187"/>
      <c r="AI254" s="187"/>
      <c r="AJ254" s="187"/>
      <c r="AK254" s="187"/>
      <c r="AL254" s="187"/>
      <c r="AM254" s="187"/>
    </row>
    <row r="255" spans="1:39" s="190" customFormat="1">
      <c r="A255" s="198"/>
      <c r="B255" s="190">
        <v>74</v>
      </c>
      <c r="C255" s="190">
        <v>75</v>
      </c>
      <c r="D255" s="216">
        <v>45014</v>
      </c>
      <c r="E255" s="215" t="s">
        <v>116</v>
      </c>
      <c r="F255" s="215" t="s">
        <v>1333</v>
      </c>
      <c r="G255" s="188" t="s">
        <v>414</v>
      </c>
      <c r="H255" s="208" t="s">
        <v>694</v>
      </c>
      <c r="I255" s="188" t="s">
        <v>694</v>
      </c>
      <c r="J255" s="188" t="s">
        <v>1151</v>
      </c>
      <c r="K255" s="188" t="s">
        <v>1309</v>
      </c>
      <c r="L255" s="225" t="s">
        <v>19</v>
      </c>
      <c r="M255" s="195"/>
      <c r="N255" s="208" t="s">
        <v>416</v>
      </c>
      <c r="O255" s="213">
        <v>12.99</v>
      </c>
      <c r="P255" s="212">
        <f>IFERROR(O255/R255,"-")</f>
        <v>6.4950000000000001</v>
      </c>
      <c r="Q255" s="212">
        <f t="shared" si="5"/>
        <v>0.64949999999999997</v>
      </c>
      <c r="R255" s="211">
        <v>2</v>
      </c>
      <c r="S255" s="194" t="str">
        <f>IF(R255=1,"Single canister",CONCATENATE(R255,"-Pack"))</f>
        <v>2-Pack</v>
      </c>
      <c r="T255" s="190">
        <v>10</v>
      </c>
      <c r="U255" s="193"/>
      <c r="V255" s="211"/>
      <c r="W255" s="188"/>
      <c r="Y255" s="190">
        <v>0</v>
      </c>
      <c r="AA255" s="188" t="s">
        <v>472</v>
      </c>
      <c r="AB255" s="189"/>
      <c r="AC255" s="189"/>
      <c r="AD255" s="187"/>
      <c r="AE255" s="187"/>
      <c r="AF255" s="187"/>
      <c r="AG255" s="187"/>
      <c r="AH255" s="187"/>
      <c r="AI255" s="187"/>
      <c r="AJ255" s="187"/>
      <c r="AK255" s="187"/>
      <c r="AL255" s="187"/>
      <c r="AM255" s="187"/>
    </row>
    <row r="256" spans="1:39" s="190" customFormat="1">
      <c r="A256" s="198"/>
      <c r="B256" s="190">
        <v>75</v>
      </c>
      <c r="D256" s="216">
        <v>44987</v>
      </c>
      <c r="E256" s="216"/>
      <c r="F256" s="229" t="s">
        <v>9</v>
      </c>
      <c r="G256" s="188" t="s">
        <v>615</v>
      </c>
      <c r="H256" s="208" t="s">
        <v>2318</v>
      </c>
      <c r="I256" s="188" t="s">
        <v>616</v>
      </c>
      <c r="J256" s="188" t="s">
        <v>1629</v>
      </c>
      <c r="K256" s="188" t="s">
        <v>1425</v>
      </c>
      <c r="L256" s="225" t="s">
        <v>528</v>
      </c>
      <c r="M256" s="231" t="s">
        <v>1630</v>
      </c>
      <c r="N256" s="228" t="s">
        <v>615</v>
      </c>
      <c r="O256" s="228"/>
      <c r="P256" s="212"/>
      <c r="Q256" s="212" t="str">
        <f t="shared" si="5"/>
        <v>-</v>
      </c>
      <c r="R256" s="212"/>
      <c r="S256" s="212"/>
      <c r="U256" s="212"/>
      <c r="V256" s="212"/>
      <c r="W256" s="188" t="s">
        <v>350</v>
      </c>
      <c r="Y256" s="190">
        <v>0</v>
      </c>
      <c r="AB256" s="189" t="s">
        <v>1344</v>
      </c>
      <c r="AC256" s="189"/>
      <c r="AD256" s="187"/>
      <c r="AE256" s="187"/>
      <c r="AF256" s="187"/>
      <c r="AG256" s="187"/>
      <c r="AH256" s="187"/>
      <c r="AI256" s="187"/>
      <c r="AJ256" s="187"/>
      <c r="AK256" s="187"/>
      <c r="AL256" s="187"/>
      <c r="AM256" s="187"/>
    </row>
    <row r="257" spans="1:39" s="190" customFormat="1">
      <c r="A257" s="198"/>
      <c r="B257" s="190">
        <v>75</v>
      </c>
      <c r="C257" s="190">
        <v>5</v>
      </c>
      <c r="D257" s="216">
        <v>44993</v>
      </c>
      <c r="E257" s="224" t="s">
        <v>96</v>
      </c>
      <c r="F257" s="224" t="s">
        <v>82</v>
      </c>
      <c r="G257" s="208" t="s">
        <v>630</v>
      </c>
      <c r="H257" s="208" t="s">
        <v>1467</v>
      </c>
      <c r="I257" s="188" t="s">
        <v>817</v>
      </c>
      <c r="J257" s="188" t="s">
        <v>818</v>
      </c>
      <c r="K257" s="188" t="s">
        <v>819</v>
      </c>
      <c r="L257" s="225" t="s">
        <v>19</v>
      </c>
      <c r="M257" s="225"/>
      <c r="N257" s="208" t="s">
        <v>635</v>
      </c>
      <c r="O257" s="213">
        <v>96.27</v>
      </c>
      <c r="P257" s="212">
        <f>IFERROR(O257/R257,"-")</f>
        <v>96.27</v>
      </c>
      <c r="Q257" s="212">
        <f t="shared" si="5"/>
        <v>9.6269999999999989</v>
      </c>
      <c r="R257" s="211">
        <v>1</v>
      </c>
      <c r="S257" s="211" t="s">
        <v>369</v>
      </c>
      <c r="T257" s="190">
        <v>10</v>
      </c>
      <c r="U257" s="193"/>
      <c r="V257" s="211">
        <v>0</v>
      </c>
      <c r="W257" s="188" t="s">
        <v>486</v>
      </c>
      <c r="X257" s="211">
        <v>0</v>
      </c>
      <c r="Y257" s="211">
        <v>0</v>
      </c>
      <c r="Z257" s="211"/>
      <c r="AA257" s="188" t="s">
        <v>472</v>
      </c>
      <c r="AB257" s="189" t="s">
        <v>2305</v>
      </c>
      <c r="AC257" s="189"/>
      <c r="AD257" s="187"/>
      <c r="AE257" s="187"/>
      <c r="AF257" s="187"/>
      <c r="AG257" s="187"/>
      <c r="AH257" s="187"/>
      <c r="AI257" s="187"/>
      <c r="AJ257" s="187"/>
      <c r="AK257" s="187"/>
      <c r="AL257" s="187"/>
      <c r="AM257" s="187"/>
    </row>
    <row r="258" spans="1:39" s="190" customFormat="1">
      <c r="A258" s="198"/>
      <c r="B258" s="190">
        <v>75</v>
      </c>
      <c r="C258" s="190">
        <v>75</v>
      </c>
      <c r="D258" s="216">
        <v>45014</v>
      </c>
      <c r="E258" s="215" t="s">
        <v>116</v>
      </c>
      <c r="F258" s="215" t="s">
        <v>1333</v>
      </c>
      <c r="G258" s="188" t="s">
        <v>414</v>
      </c>
      <c r="H258" s="208" t="s">
        <v>694</v>
      </c>
      <c r="I258" s="188" t="s">
        <v>694</v>
      </c>
      <c r="J258" s="188" t="s">
        <v>1156</v>
      </c>
      <c r="K258" s="188" t="s">
        <v>1310</v>
      </c>
      <c r="L258" s="225" t="s">
        <v>19</v>
      </c>
      <c r="M258" s="195"/>
      <c r="N258" s="208" t="s">
        <v>416</v>
      </c>
      <c r="O258" s="213">
        <v>6.99</v>
      </c>
      <c r="P258" s="212">
        <f>IFERROR(O258/R258,"-")</f>
        <v>6.99</v>
      </c>
      <c r="Q258" s="212">
        <f t="shared" si="5"/>
        <v>0.69900000000000007</v>
      </c>
      <c r="R258" s="211">
        <v>1</v>
      </c>
      <c r="S258" s="194" t="str">
        <f>IF(R258=1,"Single canister",CONCATENATE(R258,"-Pack"))</f>
        <v>Single canister</v>
      </c>
      <c r="T258" s="190">
        <v>10</v>
      </c>
      <c r="U258" s="193"/>
      <c r="V258" s="211"/>
      <c r="W258" s="188"/>
      <c r="Y258" s="190">
        <v>0</v>
      </c>
      <c r="AA258" s="188" t="s">
        <v>472</v>
      </c>
      <c r="AB258" s="189"/>
      <c r="AC258" s="189"/>
      <c r="AD258" s="187"/>
      <c r="AE258" s="187"/>
      <c r="AF258" s="187"/>
      <c r="AG258" s="187"/>
      <c r="AH258" s="187"/>
      <c r="AI258" s="187"/>
      <c r="AJ258" s="187"/>
      <c r="AK258" s="187"/>
      <c r="AL258" s="187"/>
      <c r="AM258" s="187"/>
    </row>
    <row r="259" spans="1:39" s="190" customFormat="1">
      <c r="A259" s="198"/>
      <c r="B259" s="190">
        <v>76</v>
      </c>
      <c r="C259" s="190">
        <v>5</v>
      </c>
      <c r="D259" s="216">
        <v>44993</v>
      </c>
      <c r="E259" s="224" t="s">
        <v>96</v>
      </c>
      <c r="F259" s="224" t="s">
        <v>82</v>
      </c>
      <c r="G259" s="188" t="s">
        <v>630</v>
      </c>
      <c r="H259" s="208" t="s">
        <v>2319</v>
      </c>
      <c r="I259" s="188" t="s">
        <v>651</v>
      </c>
      <c r="J259" s="188" t="s">
        <v>822</v>
      </c>
      <c r="K259" s="188" t="s">
        <v>823</v>
      </c>
      <c r="L259" s="225" t="s">
        <v>19</v>
      </c>
      <c r="M259" s="225"/>
      <c r="N259" s="208" t="s">
        <v>635</v>
      </c>
      <c r="O259" s="213">
        <v>13.24</v>
      </c>
      <c r="P259" s="212">
        <f>IFERROR(O259/R259,"-")</f>
        <v>13.24</v>
      </c>
      <c r="Q259" s="212">
        <f t="shared" si="5"/>
        <v>1.3240000000000001</v>
      </c>
      <c r="R259" s="211">
        <v>1</v>
      </c>
      <c r="S259" s="211" t="s">
        <v>369</v>
      </c>
      <c r="T259" s="190">
        <v>10</v>
      </c>
      <c r="U259" s="193"/>
      <c r="V259" s="211">
        <v>0</v>
      </c>
      <c r="W259" s="188" t="s">
        <v>486</v>
      </c>
      <c r="X259" s="211">
        <v>0</v>
      </c>
      <c r="Y259" s="211">
        <v>0</v>
      </c>
      <c r="Z259" s="211"/>
      <c r="AA259" s="188" t="s">
        <v>472</v>
      </c>
      <c r="AB259" s="189" t="s">
        <v>1344</v>
      </c>
      <c r="AC259" s="189"/>
      <c r="AD259" s="187"/>
      <c r="AE259" s="187"/>
      <c r="AF259" s="187"/>
      <c r="AG259" s="187"/>
      <c r="AH259" s="187"/>
      <c r="AI259" s="187"/>
      <c r="AJ259" s="187"/>
      <c r="AK259" s="187"/>
      <c r="AL259" s="187"/>
      <c r="AM259" s="187"/>
    </row>
    <row r="260" spans="1:39" s="190" customFormat="1">
      <c r="A260" s="198"/>
      <c r="B260" s="190">
        <v>76</v>
      </c>
      <c r="D260" s="216">
        <v>44987</v>
      </c>
      <c r="E260" s="216"/>
      <c r="F260" s="229" t="s">
        <v>9</v>
      </c>
      <c r="G260" s="228" t="s">
        <v>674</v>
      </c>
      <c r="H260" s="208" t="s">
        <v>2320</v>
      </c>
      <c r="I260" s="208" t="s">
        <v>2320</v>
      </c>
      <c r="J260" s="188" t="s">
        <v>1636</v>
      </c>
      <c r="K260" s="188" t="s">
        <v>1637</v>
      </c>
      <c r="L260" s="190" t="s">
        <v>1425</v>
      </c>
      <c r="M260" s="231" t="s">
        <v>1638</v>
      </c>
      <c r="N260" s="228" t="s">
        <v>674</v>
      </c>
      <c r="O260" s="228"/>
      <c r="P260" s="212"/>
      <c r="Q260" s="212"/>
      <c r="R260" s="212"/>
      <c r="S260" s="212"/>
      <c r="T260" s="190">
        <v>10</v>
      </c>
      <c r="U260" s="212"/>
      <c r="V260" s="212"/>
      <c r="W260" s="188" t="s">
        <v>350</v>
      </c>
      <c r="X260" s="190">
        <v>0</v>
      </c>
      <c r="Y260" s="190">
        <v>1</v>
      </c>
      <c r="AB260" s="189" t="s">
        <v>2305</v>
      </c>
      <c r="AC260" s="189"/>
      <c r="AD260" s="187"/>
      <c r="AE260" s="187"/>
      <c r="AF260" s="187"/>
      <c r="AG260" s="187"/>
      <c r="AH260" s="187"/>
      <c r="AI260" s="187"/>
      <c r="AJ260" s="187"/>
      <c r="AK260" s="187"/>
      <c r="AL260" s="187"/>
      <c r="AM260" s="187"/>
    </row>
    <row r="261" spans="1:39" s="190" customFormat="1">
      <c r="A261" s="198"/>
      <c r="B261" s="190">
        <v>76</v>
      </c>
      <c r="C261" s="190">
        <v>76</v>
      </c>
      <c r="D261" s="216">
        <v>45014</v>
      </c>
      <c r="E261" s="215" t="s">
        <v>93</v>
      </c>
      <c r="F261" s="215" t="s">
        <v>1333</v>
      </c>
      <c r="G261" s="188" t="s">
        <v>706</v>
      </c>
      <c r="H261" s="208" t="s">
        <v>706</v>
      </c>
      <c r="I261" s="188" t="s">
        <v>707</v>
      </c>
      <c r="J261" s="188" t="s">
        <v>1311</v>
      </c>
      <c r="K261" s="188" t="s">
        <v>1068</v>
      </c>
      <c r="L261" s="225" t="s">
        <v>350</v>
      </c>
      <c r="M261" s="195"/>
      <c r="N261" s="208" t="s">
        <v>2307</v>
      </c>
      <c r="O261" s="213">
        <v>20.89</v>
      </c>
      <c r="P261" s="212">
        <f>IFERROR(O261/R261,"-")</f>
        <v>6.9633333333333338</v>
      </c>
      <c r="Q261" s="212">
        <f>IFERROR(P261/T261,"-")</f>
        <v>0.69633333333333336</v>
      </c>
      <c r="R261" s="211">
        <v>3</v>
      </c>
      <c r="S261" s="194" t="str">
        <f>IF(R261=1,"Single canister",CONCATENATE(R261,"-Pack"))</f>
        <v>3-Pack</v>
      </c>
      <c r="T261" s="190">
        <v>10</v>
      </c>
      <c r="U261" s="193"/>
      <c r="V261" s="211"/>
      <c r="W261" s="188"/>
      <c r="Y261" s="190">
        <v>1</v>
      </c>
      <c r="AA261" s="188" t="s">
        <v>472</v>
      </c>
      <c r="AB261" s="189"/>
      <c r="AC261" s="189"/>
      <c r="AD261" s="187"/>
      <c r="AE261" s="187"/>
      <c r="AF261" s="187"/>
      <c r="AG261" s="187"/>
      <c r="AH261" s="187"/>
      <c r="AI261" s="187"/>
      <c r="AJ261" s="187"/>
      <c r="AK261" s="187"/>
      <c r="AL261" s="187"/>
      <c r="AM261" s="187"/>
    </row>
    <row r="262" spans="1:39" s="190" customFormat="1">
      <c r="A262" s="198"/>
      <c r="B262" s="190">
        <v>77</v>
      </c>
      <c r="C262" s="190">
        <v>5</v>
      </c>
      <c r="D262" s="216">
        <v>44993</v>
      </c>
      <c r="E262" s="224" t="s">
        <v>96</v>
      </c>
      <c r="F262" s="224" t="s">
        <v>82</v>
      </c>
      <c r="G262" s="188" t="s">
        <v>630</v>
      </c>
      <c r="H262" s="208" t="s">
        <v>2319</v>
      </c>
      <c r="I262" s="188" t="s">
        <v>825</v>
      </c>
      <c r="J262" s="188" t="s">
        <v>826</v>
      </c>
      <c r="K262" s="188" t="s">
        <v>827</v>
      </c>
      <c r="L262" s="225" t="s">
        <v>19</v>
      </c>
      <c r="M262" s="225"/>
      <c r="N262" s="208" t="s">
        <v>635</v>
      </c>
      <c r="O262" s="213">
        <v>17.38</v>
      </c>
      <c r="P262" s="212">
        <f>IFERROR(O262/R262,"-")</f>
        <v>17.38</v>
      </c>
      <c r="Q262" s="212">
        <f>IFERROR(P262/T262,"-")</f>
        <v>2.1724999999999999</v>
      </c>
      <c r="R262" s="211">
        <v>1</v>
      </c>
      <c r="S262" s="211" t="s">
        <v>369</v>
      </c>
      <c r="T262" s="190">
        <v>8</v>
      </c>
      <c r="U262" s="193"/>
      <c r="V262" s="211">
        <v>0</v>
      </c>
      <c r="W262" s="188" t="s">
        <v>486</v>
      </c>
      <c r="X262" s="211">
        <v>0</v>
      </c>
      <c r="Y262" s="211">
        <v>0</v>
      </c>
      <c r="Z262" s="211"/>
      <c r="AA262" s="188" t="s">
        <v>472</v>
      </c>
      <c r="AB262" s="189" t="s">
        <v>2305</v>
      </c>
      <c r="AC262" s="189"/>
      <c r="AD262" s="187"/>
      <c r="AE262" s="187"/>
      <c r="AF262" s="187"/>
      <c r="AG262" s="187"/>
      <c r="AH262" s="187"/>
      <c r="AI262" s="187"/>
      <c r="AJ262" s="187"/>
      <c r="AK262" s="187"/>
      <c r="AL262" s="187"/>
      <c r="AM262" s="187"/>
    </row>
    <row r="263" spans="1:39" s="190" customFormat="1">
      <c r="A263" s="198"/>
      <c r="B263" s="190">
        <v>77</v>
      </c>
      <c r="D263" s="216">
        <v>44987</v>
      </c>
      <c r="E263" s="216"/>
      <c r="F263" s="229" t="s">
        <v>9</v>
      </c>
      <c r="G263" s="228" t="s">
        <v>674</v>
      </c>
      <c r="H263" s="208" t="s">
        <v>2320</v>
      </c>
      <c r="I263" s="208" t="s">
        <v>2320</v>
      </c>
      <c r="J263" s="188" t="s">
        <v>1636</v>
      </c>
      <c r="K263" s="188" t="s">
        <v>1637</v>
      </c>
      <c r="L263" s="190" t="s">
        <v>1425</v>
      </c>
      <c r="M263" s="231" t="s">
        <v>1638</v>
      </c>
      <c r="N263" s="228" t="s">
        <v>674</v>
      </c>
      <c r="O263" s="228"/>
      <c r="P263" s="212"/>
      <c r="Q263" s="212"/>
      <c r="R263" s="212"/>
      <c r="S263" s="212"/>
      <c r="T263" s="190">
        <v>16</v>
      </c>
      <c r="U263" s="212"/>
      <c r="V263" s="212"/>
      <c r="W263" s="188" t="s">
        <v>350</v>
      </c>
      <c r="X263" s="190">
        <v>0</v>
      </c>
      <c r="Y263" s="190">
        <v>1</v>
      </c>
      <c r="AB263" s="189" t="s">
        <v>2305</v>
      </c>
      <c r="AC263" s="189"/>
      <c r="AD263" s="187"/>
      <c r="AE263" s="187"/>
      <c r="AF263" s="187"/>
      <c r="AG263" s="187"/>
      <c r="AH263" s="187"/>
      <c r="AI263" s="187"/>
      <c r="AJ263" s="187"/>
      <c r="AK263" s="187"/>
      <c r="AL263" s="187"/>
      <c r="AM263" s="187"/>
    </row>
    <row r="264" spans="1:39" s="190" customFormat="1">
      <c r="A264" s="198"/>
      <c r="B264" s="190">
        <v>77</v>
      </c>
      <c r="C264" s="190">
        <v>76</v>
      </c>
      <c r="D264" s="216">
        <v>45014</v>
      </c>
      <c r="E264" s="215" t="s">
        <v>93</v>
      </c>
      <c r="F264" s="215" t="s">
        <v>1333</v>
      </c>
      <c r="G264" s="188" t="s">
        <v>706</v>
      </c>
      <c r="H264" s="208" t="s">
        <v>706</v>
      </c>
      <c r="I264" s="188" t="s">
        <v>707</v>
      </c>
      <c r="J264" s="188" t="s">
        <v>1314</v>
      </c>
      <c r="K264" s="188" t="s">
        <v>1076</v>
      </c>
      <c r="L264" s="225" t="s">
        <v>350</v>
      </c>
      <c r="M264" s="195"/>
      <c r="N264" s="208" t="s">
        <v>2307</v>
      </c>
      <c r="O264" s="213">
        <v>10.99</v>
      </c>
      <c r="P264" s="212">
        <f>IFERROR(O264/R264,"-")</f>
        <v>10.99</v>
      </c>
      <c r="Q264" s="212">
        <f>IFERROR(P264/T264,"-")</f>
        <v>1.099</v>
      </c>
      <c r="R264" s="211">
        <v>1</v>
      </c>
      <c r="S264" s="194" t="str">
        <f>IF(R264=1,"Single canister",CONCATENATE(R264,"-Pack"))</f>
        <v>Single canister</v>
      </c>
      <c r="T264" s="190">
        <v>10</v>
      </c>
      <c r="U264" s="193"/>
      <c r="V264" s="211"/>
      <c r="W264" s="188"/>
      <c r="Y264" s="190">
        <v>1</v>
      </c>
      <c r="AA264" s="188" t="s">
        <v>472</v>
      </c>
      <c r="AB264" s="189"/>
      <c r="AC264" s="189"/>
      <c r="AD264" s="187"/>
      <c r="AE264" s="187"/>
      <c r="AF264" s="187"/>
      <c r="AG264" s="187"/>
      <c r="AH264" s="187"/>
      <c r="AI264" s="187"/>
      <c r="AJ264" s="187"/>
      <c r="AK264" s="187"/>
      <c r="AL264" s="187"/>
      <c r="AM264" s="187"/>
    </row>
    <row r="265" spans="1:39" s="190" customFormat="1">
      <c r="A265" s="198"/>
      <c r="B265" s="190">
        <v>78</v>
      </c>
      <c r="C265" s="190">
        <v>5</v>
      </c>
      <c r="D265" s="216">
        <v>44993</v>
      </c>
      <c r="E265" s="224" t="s">
        <v>96</v>
      </c>
      <c r="F265" s="224" t="s">
        <v>82</v>
      </c>
      <c r="G265" s="188" t="s">
        <v>630</v>
      </c>
      <c r="H265" s="208" t="s">
        <v>2319</v>
      </c>
      <c r="I265" s="188" t="s">
        <v>829</v>
      </c>
      <c r="J265" s="188" t="s">
        <v>830</v>
      </c>
      <c r="K265" s="188" t="s">
        <v>831</v>
      </c>
      <c r="L265" s="225" t="s">
        <v>19</v>
      </c>
      <c r="M265" s="225"/>
      <c r="N265" s="208" t="s">
        <v>635</v>
      </c>
      <c r="O265" s="213">
        <v>21.65</v>
      </c>
      <c r="P265" s="212">
        <f>IFERROR(O265/R265,"-")</f>
        <v>21.65</v>
      </c>
      <c r="Q265" s="212">
        <f>IFERROR(P265/T265,"-")</f>
        <v>2.165</v>
      </c>
      <c r="R265" s="211">
        <v>1</v>
      </c>
      <c r="S265" s="211" t="s">
        <v>369</v>
      </c>
      <c r="T265" s="190">
        <v>10</v>
      </c>
      <c r="U265" s="193"/>
      <c r="V265" s="211">
        <v>0</v>
      </c>
      <c r="W265" s="188" t="s">
        <v>486</v>
      </c>
      <c r="X265" s="211">
        <v>0</v>
      </c>
      <c r="Y265" s="211">
        <v>0</v>
      </c>
      <c r="Z265" s="211"/>
      <c r="AA265" s="188" t="s">
        <v>472</v>
      </c>
      <c r="AB265" s="189" t="s">
        <v>2305</v>
      </c>
      <c r="AC265" s="189"/>
      <c r="AD265" s="187"/>
      <c r="AE265" s="187"/>
      <c r="AF265" s="187"/>
      <c r="AG265" s="187"/>
      <c r="AH265" s="187"/>
      <c r="AI265" s="187"/>
      <c r="AJ265" s="187"/>
      <c r="AK265" s="187"/>
      <c r="AL265" s="187"/>
      <c r="AM265" s="187"/>
    </row>
    <row r="266" spans="1:39" s="190" customFormat="1">
      <c r="A266" s="198"/>
      <c r="B266" s="190">
        <v>78</v>
      </c>
      <c r="D266" s="216">
        <v>44987</v>
      </c>
      <c r="E266" s="216"/>
      <c r="F266" s="229" t="s">
        <v>9</v>
      </c>
      <c r="G266" s="228" t="s">
        <v>674</v>
      </c>
      <c r="H266" s="208" t="s">
        <v>2320</v>
      </c>
      <c r="I266" s="208" t="s">
        <v>2320</v>
      </c>
      <c r="J266" s="188" t="s">
        <v>1639</v>
      </c>
      <c r="K266" s="188" t="s">
        <v>1640</v>
      </c>
      <c r="L266" s="190" t="s">
        <v>1425</v>
      </c>
      <c r="M266" s="231" t="s">
        <v>1638</v>
      </c>
      <c r="N266" s="228" t="s">
        <v>674</v>
      </c>
      <c r="O266" s="228"/>
      <c r="P266" s="212"/>
      <c r="Q266" s="212"/>
      <c r="R266" s="212"/>
      <c r="S266" s="212"/>
      <c r="T266" s="190">
        <v>10</v>
      </c>
      <c r="U266" s="212"/>
      <c r="V266" s="212"/>
      <c r="W266" s="188" t="s">
        <v>350</v>
      </c>
      <c r="X266" s="190">
        <v>0</v>
      </c>
      <c r="Y266" s="190">
        <v>1</v>
      </c>
      <c r="AB266" s="189" t="s">
        <v>1344</v>
      </c>
      <c r="AC266" s="189"/>
      <c r="AD266" s="187"/>
      <c r="AE266" s="187"/>
      <c r="AF266" s="187"/>
      <c r="AG266" s="187"/>
      <c r="AH266" s="187"/>
      <c r="AI266" s="187"/>
      <c r="AJ266" s="187"/>
      <c r="AK266" s="187"/>
      <c r="AL266" s="187"/>
      <c r="AM266" s="187"/>
    </row>
    <row r="267" spans="1:39" s="190" customFormat="1">
      <c r="A267" s="198"/>
      <c r="B267" s="190">
        <v>78</v>
      </c>
      <c r="C267" s="190">
        <v>76</v>
      </c>
      <c r="D267" s="216">
        <v>45014</v>
      </c>
      <c r="E267" s="215" t="s">
        <v>93</v>
      </c>
      <c r="F267" s="215" t="s">
        <v>1333</v>
      </c>
      <c r="G267" s="188" t="s">
        <v>706</v>
      </c>
      <c r="H267" s="208" t="s">
        <v>706</v>
      </c>
      <c r="I267" s="188" t="s">
        <v>707</v>
      </c>
      <c r="J267" s="188" t="s">
        <v>1315</v>
      </c>
      <c r="K267" s="188" t="s">
        <v>1078</v>
      </c>
      <c r="L267" s="225" t="s">
        <v>350</v>
      </c>
      <c r="M267" s="195"/>
      <c r="N267" s="208" t="s">
        <v>2307</v>
      </c>
      <c r="O267" s="213">
        <v>7.49</v>
      </c>
      <c r="P267" s="212">
        <f>IFERROR(O267/R267,"-")</f>
        <v>7.49</v>
      </c>
      <c r="Q267" s="212">
        <f>IFERROR(P267/T267,"-")</f>
        <v>2.14</v>
      </c>
      <c r="R267" s="211">
        <v>1</v>
      </c>
      <c r="S267" s="194" t="str">
        <f>IF(R267=1,"Single canister",CONCATENATE(R267,"-Pack"))</f>
        <v>Single canister</v>
      </c>
      <c r="T267" s="190">
        <v>3.5</v>
      </c>
      <c r="U267" s="193"/>
      <c r="V267" s="211"/>
      <c r="W267" s="188"/>
      <c r="Y267" s="190">
        <v>1</v>
      </c>
      <c r="AA267" s="188" t="s">
        <v>472</v>
      </c>
      <c r="AB267" s="189"/>
      <c r="AC267" s="189"/>
      <c r="AD267" s="187"/>
      <c r="AE267" s="187"/>
      <c r="AF267" s="187"/>
      <c r="AG267" s="187"/>
      <c r="AH267" s="187"/>
      <c r="AI267" s="187"/>
      <c r="AJ267" s="187"/>
      <c r="AK267" s="187"/>
      <c r="AL267" s="187"/>
      <c r="AM267" s="187"/>
    </row>
    <row r="268" spans="1:39" s="190" customFormat="1">
      <c r="A268" s="198"/>
      <c r="B268" s="190">
        <v>79</v>
      </c>
      <c r="C268" s="190">
        <v>5</v>
      </c>
      <c r="D268" s="216">
        <v>44993</v>
      </c>
      <c r="E268" s="224" t="s">
        <v>96</v>
      </c>
      <c r="F268" s="224" t="s">
        <v>82</v>
      </c>
      <c r="G268" s="228" t="s">
        <v>838</v>
      </c>
      <c r="H268" s="208" t="s">
        <v>833</v>
      </c>
      <c r="I268" s="188" t="s">
        <v>833</v>
      </c>
      <c r="J268" s="188" t="s">
        <v>835</v>
      </c>
      <c r="K268" s="188" t="s">
        <v>836</v>
      </c>
      <c r="L268" s="225" t="s">
        <v>19</v>
      </c>
      <c r="M268" s="225"/>
      <c r="N268" s="188" t="s">
        <v>838</v>
      </c>
      <c r="O268" s="213">
        <v>10.07</v>
      </c>
      <c r="P268" s="212">
        <f>IFERROR(O268/R268,"-")</f>
        <v>10.07</v>
      </c>
      <c r="Q268" s="212">
        <f>IFERROR(P268/T268,"-")</f>
        <v>0.62937500000000002</v>
      </c>
      <c r="R268" s="211">
        <v>1</v>
      </c>
      <c r="S268" s="211" t="s">
        <v>369</v>
      </c>
      <c r="T268" s="190">
        <v>16</v>
      </c>
      <c r="U268" s="193"/>
      <c r="V268" s="211">
        <v>0</v>
      </c>
      <c r="W268" s="188" t="s">
        <v>486</v>
      </c>
      <c r="X268" s="211">
        <v>0</v>
      </c>
      <c r="Y268" s="211">
        <v>0</v>
      </c>
      <c r="Z268" s="211"/>
      <c r="AA268" s="188" t="s">
        <v>472</v>
      </c>
      <c r="AB268" s="189" t="s">
        <v>1425</v>
      </c>
      <c r="AC268" s="189"/>
      <c r="AD268" s="187"/>
      <c r="AE268" s="187"/>
      <c r="AF268" s="187"/>
      <c r="AG268" s="187"/>
      <c r="AH268" s="187"/>
      <c r="AI268" s="187"/>
      <c r="AJ268" s="187"/>
      <c r="AK268" s="187"/>
      <c r="AL268" s="187"/>
      <c r="AM268" s="187"/>
    </row>
    <row r="269" spans="1:39" s="190" customFormat="1">
      <c r="A269" s="198"/>
      <c r="B269" s="190">
        <v>79</v>
      </c>
      <c r="D269" s="216">
        <v>44987</v>
      </c>
      <c r="E269" s="216"/>
      <c r="F269" s="229" t="s">
        <v>9</v>
      </c>
      <c r="G269" s="228" t="s">
        <v>674</v>
      </c>
      <c r="H269" s="208" t="s">
        <v>2320</v>
      </c>
      <c r="I269" s="208" t="s">
        <v>2320</v>
      </c>
      <c r="J269" s="188" t="s">
        <v>1639</v>
      </c>
      <c r="K269" s="188" t="s">
        <v>1640</v>
      </c>
      <c r="L269" s="190" t="s">
        <v>1425</v>
      </c>
      <c r="M269" s="231" t="s">
        <v>1638</v>
      </c>
      <c r="N269" s="228" t="s">
        <v>674</v>
      </c>
      <c r="O269" s="228"/>
      <c r="P269" s="212"/>
      <c r="Q269" s="212"/>
      <c r="R269" s="212"/>
      <c r="S269" s="212"/>
      <c r="T269" s="190">
        <v>14</v>
      </c>
      <c r="U269" s="212"/>
      <c r="V269" s="212"/>
      <c r="W269" s="188" t="s">
        <v>350</v>
      </c>
      <c r="X269" s="190">
        <v>0</v>
      </c>
      <c r="Y269" s="190">
        <v>1</v>
      </c>
      <c r="AB269" s="189" t="s">
        <v>1344</v>
      </c>
      <c r="AC269" s="189"/>
      <c r="AD269" s="187"/>
      <c r="AE269" s="187"/>
      <c r="AF269" s="187"/>
      <c r="AG269" s="187"/>
      <c r="AH269" s="187"/>
      <c r="AI269" s="187"/>
      <c r="AJ269" s="187"/>
      <c r="AK269" s="187"/>
      <c r="AL269" s="187"/>
      <c r="AM269" s="187"/>
    </row>
    <row r="270" spans="1:39" s="190" customFormat="1">
      <c r="A270" s="198"/>
      <c r="B270" s="190">
        <v>79</v>
      </c>
      <c r="C270" s="190">
        <v>80</v>
      </c>
      <c r="D270" s="216" t="e">
        <f>VLOOKUP($C270,#REF!,6,FALSE)</f>
        <v>#REF!</v>
      </c>
      <c r="E270" s="215" t="e">
        <f>VLOOKUP($C270,#REF!,2,FALSE)</f>
        <v>#REF!</v>
      </c>
      <c r="F270" s="215" t="s">
        <v>1334</v>
      </c>
      <c r="G270" s="188" t="s">
        <v>85</v>
      </c>
      <c r="H270" s="208" t="s">
        <v>2303</v>
      </c>
      <c r="I270" s="208" t="s">
        <v>2303</v>
      </c>
      <c r="J270" s="188" t="s">
        <v>1251</v>
      </c>
      <c r="K270" s="188" t="s">
        <v>1324</v>
      </c>
      <c r="L270" s="195" t="s">
        <v>350</v>
      </c>
      <c r="M270" s="195"/>
      <c r="N270" s="208" t="s">
        <v>1254</v>
      </c>
      <c r="O270" s="213">
        <v>7.88</v>
      </c>
      <c r="P270" s="212">
        <f>IFERROR(O270/R270,"-")</f>
        <v>7.88</v>
      </c>
      <c r="Q270" s="212">
        <f t="shared" ref="Q270:Q286" si="6">IFERROR(P270/T270,"-")</f>
        <v>0.78800000000000003</v>
      </c>
      <c r="R270" s="211">
        <v>1</v>
      </c>
      <c r="S270" s="194" t="str">
        <f>IF(R270=1,"Single canister",CONCATENATE(R270,"-Pack"))</f>
        <v>Single canister</v>
      </c>
      <c r="T270" s="190">
        <v>10</v>
      </c>
      <c r="U270" s="193"/>
      <c r="V270" s="211"/>
      <c r="W270" s="188"/>
      <c r="Y270" s="190">
        <v>1</v>
      </c>
      <c r="AA270" s="188" t="s">
        <v>472</v>
      </c>
      <c r="AB270" s="189"/>
      <c r="AC270" s="189"/>
      <c r="AD270" s="187"/>
      <c r="AE270" s="187"/>
      <c r="AF270" s="187"/>
      <c r="AG270" s="187"/>
      <c r="AH270" s="187"/>
      <c r="AI270" s="187"/>
      <c r="AJ270" s="187"/>
      <c r="AK270" s="187"/>
      <c r="AL270" s="187"/>
      <c r="AM270" s="187"/>
    </row>
    <row r="271" spans="1:39" s="190" customFormat="1">
      <c r="A271" s="198"/>
      <c r="B271" s="190">
        <v>80</v>
      </c>
      <c r="C271" s="190">
        <v>5</v>
      </c>
      <c r="D271" s="216">
        <v>44993</v>
      </c>
      <c r="E271" s="224" t="s">
        <v>96</v>
      </c>
      <c r="F271" s="224" t="s">
        <v>82</v>
      </c>
      <c r="G271" s="228" t="s">
        <v>838</v>
      </c>
      <c r="H271" s="208" t="s">
        <v>833</v>
      </c>
      <c r="I271" s="188" t="s">
        <v>833</v>
      </c>
      <c r="J271" s="188" t="s">
        <v>840</v>
      </c>
      <c r="K271" s="188" t="s">
        <v>841</v>
      </c>
      <c r="L271" s="225" t="s">
        <v>19</v>
      </c>
      <c r="M271" s="225"/>
      <c r="N271" s="188" t="s">
        <v>838</v>
      </c>
      <c r="O271" s="213">
        <v>15.89</v>
      </c>
      <c r="P271" s="212">
        <f>IFERROR(O271/R271,"-")</f>
        <v>15.89</v>
      </c>
      <c r="Q271" s="212">
        <f t="shared" si="6"/>
        <v>1.589</v>
      </c>
      <c r="R271" s="211">
        <v>1</v>
      </c>
      <c r="S271" s="211" t="s">
        <v>369</v>
      </c>
      <c r="T271" s="190">
        <v>10</v>
      </c>
      <c r="U271" s="193"/>
      <c r="V271" s="211">
        <v>0</v>
      </c>
      <c r="W271" s="188" t="s">
        <v>486</v>
      </c>
      <c r="X271" s="211">
        <v>0</v>
      </c>
      <c r="Y271" s="211">
        <v>0</v>
      </c>
      <c r="Z271" s="211"/>
      <c r="AA271" s="188" t="s">
        <v>472</v>
      </c>
      <c r="AB271" s="189" t="s">
        <v>1425</v>
      </c>
      <c r="AC271" s="189"/>
      <c r="AD271" s="187"/>
      <c r="AE271" s="187"/>
      <c r="AF271" s="187"/>
      <c r="AG271" s="187"/>
      <c r="AH271" s="187"/>
      <c r="AI271" s="187"/>
      <c r="AJ271" s="187"/>
      <c r="AK271" s="187"/>
      <c r="AL271" s="187"/>
      <c r="AM271" s="187"/>
    </row>
    <row r="272" spans="1:39" s="190" customFormat="1">
      <c r="A272" s="198"/>
      <c r="B272" s="190">
        <v>80</v>
      </c>
      <c r="D272" s="216">
        <v>44987</v>
      </c>
      <c r="E272" s="216"/>
      <c r="F272" s="229" t="s">
        <v>9</v>
      </c>
      <c r="G272" s="228" t="s">
        <v>838</v>
      </c>
      <c r="H272" s="208" t="s">
        <v>833</v>
      </c>
      <c r="I272" s="188" t="s">
        <v>833</v>
      </c>
      <c r="J272" s="188" t="s">
        <v>1647</v>
      </c>
      <c r="K272" s="188" t="s">
        <v>1648</v>
      </c>
      <c r="L272" s="190" t="s">
        <v>19</v>
      </c>
      <c r="N272" s="228" t="s">
        <v>838</v>
      </c>
      <c r="O272" s="228"/>
      <c r="P272" s="212">
        <v>3.4641666666666668</v>
      </c>
      <c r="Q272" s="212">
        <f t="shared" si="6"/>
        <v>0.34641666666666671</v>
      </c>
      <c r="R272" s="212"/>
      <c r="S272" s="212"/>
      <c r="T272" s="190">
        <v>10</v>
      </c>
      <c r="U272" s="212"/>
      <c r="V272" s="212"/>
      <c r="W272" s="188" t="s">
        <v>350</v>
      </c>
      <c r="X272" s="190">
        <v>0</v>
      </c>
      <c r="Y272" s="190">
        <v>0</v>
      </c>
      <c r="AB272" s="189" t="s">
        <v>1344</v>
      </c>
      <c r="AC272" s="189"/>
      <c r="AD272" s="187"/>
      <c r="AE272" s="187"/>
      <c r="AF272" s="187"/>
      <c r="AG272" s="187"/>
      <c r="AH272" s="187"/>
      <c r="AI272" s="187"/>
      <c r="AJ272" s="187"/>
      <c r="AK272" s="187"/>
      <c r="AL272" s="187"/>
      <c r="AM272" s="187"/>
    </row>
    <row r="273" spans="1:39" s="190" customFormat="1">
      <c r="A273" s="198"/>
      <c r="B273" s="190">
        <v>80</v>
      </c>
      <c r="C273" s="190">
        <v>80</v>
      </c>
      <c r="D273" s="216" t="e">
        <f>VLOOKUP($C273,#REF!,6,FALSE)</f>
        <v>#REF!</v>
      </c>
      <c r="E273" s="215" t="e">
        <f>VLOOKUP($C273,#REF!,2,FALSE)</f>
        <v>#REF!</v>
      </c>
      <c r="F273" s="215" t="s">
        <v>1334</v>
      </c>
      <c r="G273" s="188" t="s">
        <v>85</v>
      </c>
      <c r="H273" s="208" t="s">
        <v>2303</v>
      </c>
      <c r="I273" s="208" t="s">
        <v>2303</v>
      </c>
      <c r="J273" s="188" t="s">
        <v>1256</v>
      </c>
      <c r="K273" s="188" t="s">
        <v>1308</v>
      </c>
      <c r="L273" s="195" t="s">
        <v>350</v>
      </c>
      <c r="M273" s="195"/>
      <c r="N273" s="208" t="s">
        <v>1254</v>
      </c>
      <c r="O273" s="213">
        <v>21.88</v>
      </c>
      <c r="P273" s="212">
        <f>IFERROR(O273/R273,"-")</f>
        <v>5.47</v>
      </c>
      <c r="Q273" s="212">
        <f t="shared" si="6"/>
        <v>0.54699999999999993</v>
      </c>
      <c r="R273" s="211">
        <v>4</v>
      </c>
      <c r="S273" s="194" t="str">
        <f>IF(R273=1,"Single canister",CONCATENATE(R273,"-Pack"))</f>
        <v>4-Pack</v>
      </c>
      <c r="T273" s="190">
        <v>10</v>
      </c>
      <c r="U273" s="193"/>
      <c r="V273" s="211"/>
      <c r="W273" s="188"/>
      <c r="Y273" s="190">
        <v>1</v>
      </c>
      <c r="AA273" s="188" t="s">
        <v>472</v>
      </c>
      <c r="AB273" s="189"/>
      <c r="AC273" s="189"/>
      <c r="AD273" s="187"/>
      <c r="AE273" s="187"/>
      <c r="AF273" s="187"/>
      <c r="AG273" s="187"/>
      <c r="AH273" s="187"/>
      <c r="AI273" s="187"/>
      <c r="AJ273" s="187"/>
      <c r="AK273" s="187"/>
      <c r="AL273" s="187"/>
      <c r="AM273" s="187"/>
    </row>
    <row r="274" spans="1:39" s="190" customFormat="1">
      <c r="A274" s="198"/>
      <c r="B274" s="190">
        <v>81</v>
      </c>
      <c r="D274" s="216">
        <v>44987</v>
      </c>
      <c r="E274" s="216"/>
      <c r="F274" s="229" t="s">
        <v>9</v>
      </c>
      <c r="G274" s="228" t="s">
        <v>838</v>
      </c>
      <c r="H274" s="208" t="s">
        <v>833</v>
      </c>
      <c r="I274" s="188" t="s">
        <v>833</v>
      </c>
      <c r="J274" s="188" t="s">
        <v>1651</v>
      </c>
      <c r="K274" s="188" t="s">
        <v>1652</v>
      </c>
      <c r="L274" s="190" t="s">
        <v>19</v>
      </c>
      <c r="N274" s="228" t="s">
        <v>838</v>
      </c>
      <c r="O274" s="228"/>
      <c r="P274" s="212">
        <v>3.4350000000000001</v>
      </c>
      <c r="Q274" s="212">
        <f t="shared" si="6"/>
        <v>0.34350000000000003</v>
      </c>
      <c r="R274" s="212"/>
      <c r="S274" s="212"/>
      <c r="T274" s="190">
        <v>10</v>
      </c>
      <c r="U274" s="212"/>
      <c r="V274" s="212"/>
      <c r="W274" s="188" t="s">
        <v>350</v>
      </c>
      <c r="X274" s="190">
        <v>0</v>
      </c>
      <c r="Y274" s="190">
        <v>0</v>
      </c>
      <c r="AB274" s="189" t="s">
        <v>1344</v>
      </c>
      <c r="AC274" s="189"/>
      <c r="AD274" s="187"/>
      <c r="AE274" s="187"/>
      <c r="AF274" s="187"/>
      <c r="AG274" s="187"/>
      <c r="AH274" s="187"/>
      <c r="AI274" s="187"/>
      <c r="AJ274" s="187"/>
      <c r="AK274" s="187"/>
      <c r="AL274" s="187"/>
      <c r="AM274" s="187"/>
    </row>
    <row r="275" spans="1:39" s="190" customFormat="1">
      <c r="A275" s="198"/>
      <c r="B275" s="190">
        <v>81</v>
      </c>
      <c r="C275" s="190">
        <v>81</v>
      </c>
      <c r="D275" s="216" t="e">
        <f>VLOOKUP($C275,#REF!,6,FALSE)</f>
        <v>#REF!</v>
      </c>
      <c r="E275" s="215" t="e">
        <f>VLOOKUP($C275,#REF!,2,FALSE)</f>
        <v>#REF!</v>
      </c>
      <c r="F275" s="215" t="s">
        <v>1334</v>
      </c>
      <c r="G275" s="188" t="s">
        <v>414</v>
      </c>
      <c r="H275" s="208" t="s">
        <v>694</v>
      </c>
      <c r="I275" s="188" t="s">
        <v>694</v>
      </c>
      <c r="J275" s="188" t="s">
        <v>1156</v>
      </c>
      <c r="K275" s="188" t="s">
        <v>1310</v>
      </c>
      <c r="L275" s="225" t="s">
        <v>19</v>
      </c>
      <c r="M275" s="195"/>
      <c r="N275" s="208" t="s">
        <v>416</v>
      </c>
      <c r="O275" s="213">
        <v>6.99</v>
      </c>
      <c r="P275" s="212">
        <f>IFERROR(O275/R275,"-")</f>
        <v>6.99</v>
      </c>
      <c r="Q275" s="212">
        <f t="shared" si="6"/>
        <v>0.69900000000000007</v>
      </c>
      <c r="R275" s="211">
        <v>1</v>
      </c>
      <c r="S275" s="194" t="str">
        <f>IF(R275=1,"Single canister",CONCATENATE(R275,"-Pack"))</f>
        <v>Single canister</v>
      </c>
      <c r="T275" s="190">
        <v>10</v>
      </c>
      <c r="U275" s="193"/>
      <c r="V275" s="211"/>
      <c r="W275" s="188"/>
      <c r="Y275" s="190">
        <v>0</v>
      </c>
      <c r="AA275" s="188" t="s">
        <v>472</v>
      </c>
      <c r="AB275" s="189"/>
      <c r="AC275" s="189"/>
      <c r="AD275" s="187"/>
      <c r="AE275" s="187"/>
      <c r="AF275" s="187"/>
      <c r="AG275" s="187"/>
      <c r="AH275" s="187"/>
      <c r="AI275" s="187"/>
      <c r="AJ275" s="187"/>
      <c r="AK275" s="187"/>
      <c r="AL275" s="187"/>
      <c r="AM275" s="187"/>
    </row>
    <row r="276" spans="1:39" s="190" customFormat="1">
      <c r="A276" s="198"/>
      <c r="B276" s="190">
        <v>81</v>
      </c>
      <c r="C276" s="190">
        <v>5</v>
      </c>
      <c r="D276" s="216">
        <v>44993</v>
      </c>
      <c r="E276" s="224" t="s">
        <v>96</v>
      </c>
      <c r="F276" s="224" t="s">
        <v>82</v>
      </c>
      <c r="G276" s="188" t="s">
        <v>844</v>
      </c>
      <c r="H276" s="208" t="s">
        <v>844</v>
      </c>
      <c r="I276" s="188" t="s">
        <v>845</v>
      </c>
      <c r="J276" s="188" t="s">
        <v>846</v>
      </c>
      <c r="K276" s="188" t="s">
        <v>847</v>
      </c>
      <c r="L276" s="225" t="s">
        <v>19</v>
      </c>
      <c r="M276" s="225"/>
      <c r="N276" s="188" t="s">
        <v>849</v>
      </c>
      <c r="O276" s="213">
        <v>80.75</v>
      </c>
      <c r="P276" s="212">
        <f>IFERROR(O276/R276,"-")</f>
        <v>80.75</v>
      </c>
      <c r="Q276" s="212">
        <f t="shared" si="6"/>
        <v>8.0749999999999993</v>
      </c>
      <c r="R276" s="211">
        <v>1</v>
      </c>
      <c r="S276" s="211" t="s">
        <v>369</v>
      </c>
      <c r="T276" s="190">
        <v>10</v>
      </c>
      <c r="U276" s="193"/>
      <c r="V276" s="211">
        <v>0</v>
      </c>
      <c r="W276" s="188" t="s">
        <v>486</v>
      </c>
      <c r="X276" s="211">
        <v>0</v>
      </c>
      <c r="Y276" s="211">
        <v>0</v>
      </c>
      <c r="Z276" s="211"/>
      <c r="AA276" s="188" t="s">
        <v>472</v>
      </c>
      <c r="AB276" s="189" t="s">
        <v>2305</v>
      </c>
      <c r="AC276" s="189"/>
      <c r="AD276" s="187"/>
      <c r="AE276" s="187"/>
      <c r="AF276" s="187"/>
      <c r="AG276" s="187"/>
      <c r="AH276" s="187"/>
      <c r="AI276" s="187"/>
      <c r="AJ276" s="187"/>
      <c r="AK276" s="187"/>
      <c r="AL276" s="187"/>
      <c r="AM276" s="187"/>
    </row>
    <row r="277" spans="1:39" s="190" customFormat="1">
      <c r="A277" s="198"/>
      <c r="B277" s="190">
        <v>82</v>
      </c>
      <c r="D277" s="216">
        <v>44987</v>
      </c>
      <c r="E277" s="216"/>
      <c r="F277" s="229" t="s">
        <v>9</v>
      </c>
      <c r="G277" s="228" t="s">
        <v>838</v>
      </c>
      <c r="H277" s="208" t="s">
        <v>833</v>
      </c>
      <c r="I277" s="188" t="s">
        <v>833</v>
      </c>
      <c r="J277" s="188" t="s">
        <v>1654</v>
      </c>
      <c r="K277" s="188" t="s">
        <v>1655</v>
      </c>
      <c r="L277" s="190" t="s">
        <v>19</v>
      </c>
      <c r="N277" s="228" t="s">
        <v>838</v>
      </c>
      <c r="O277" s="228"/>
      <c r="P277" s="212">
        <v>3.42</v>
      </c>
      <c r="Q277" s="212">
        <f t="shared" si="6"/>
        <v>0.34199999999999997</v>
      </c>
      <c r="R277" s="212"/>
      <c r="S277" s="212"/>
      <c r="T277" s="190">
        <v>10</v>
      </c>
      <c r="U277" s="212"/>
      <c r="V277" s="212"/>
      <c r="W277" s="188" t="s">
        <v>350</v>
      </c>
      <c r="X277" s="190">
        <v>0</v>
      </c>
      <c r="Y277" s="190">
        <v>0</v>
      </c>
      <c r="AB277" s="189" t="s">
        <v>1344</v>
      </c>
      <c r="AC277" s="189"/>
      <c r="AD277" s="187"/>
      <c r="AE277" s="187"/>
      <c r="AF277" s="187"/>
      <c r="AG277" s="187"/>
      <c r="AH277" s="187"/>
      <c r="AI277" s="187"/>
      <c r="AJ277" s="187"/>
      <c r="AK277" s="187"/>
      <c r="AL277" s="187"/>
      <c r="AM277" s="187"/>
    </row>
    <row r="278" spans="1:39" s="190" customFormat="1">
      <c r="A278" s="198"/>
      <c r="B278" s="190">
        <v>82</v>
      </c>
      <c r="C278" s="190">
        <v>82</v>
      </c>
      <c r="D278" s="216" t="e">
        <f>VLOOKUP($C278,#REF!,6,FALSE)</f>
        <v>#REF!</v>
      </c>
      <c r="E278" s="215" t="e">
        <f>VLOOKUP($C278,#REF!,2,FALSE)</f>
        <v>#REF!</v>
      </c>
      <c r="F278" s="215" t="s">
        <v>1334</v>
      </c>
      <c r="G278" s="188" t="s">
        <v>706</v>
      </c>
      <c r="H278" s="208" t="s">
        <v>706</v>
      </c>
      <c r="I278" s="188" t="s">
        <v>707</v>
      </c>
      <c r="J278" s="188" t="s">
        <v>1311</v>
      </c>
      <c r="K278" s="188" t="s">
        <v>1068</v>
      </c>
      <c r="L278" s="225" t="s">
        <v>350</v>
      </c>
      <c r="M278" s="195"/>
      <c r="N278" s="208" t="s">
        <v>2307</v>
      </c>
      <c r="O278" s="213">
        <v>20.89</v>
      </c>
      <c r="P278" s="212">
        <f>IFERROR(O278/R278,"-")</f>
        <v>6.9633333333333338</v>
      </c>
      <c r="Q278" s="212">
        <f t="shared" si="6"/>
        <v>0.69633333333333336</v>
      </c>
      <c r="R278" s="211">
        <v>3</v>
      </c>
      <c r="S278" s="194" t="str">
        <f>IF(R278=1,"Single canister",CONCATENATE(R278,"-Pack"))</f>
        <v>3-Pack</v>
      </c>
      <c r="T278" s="190">
        <v>10</v>
      </c>
      <c r="U278" s="193"/>
      <c r="V278" s="211"/>
      <c r="W278" s="188"/>
      <c r="Y278" s="190">
        <v>1</v>
      </c>
      <c r="AA278" s="188" t="s">
        <v>472</v>
      </c>
      <c r="AB278" s="189"/>
      <c r="AC278" s="189"/>
      <c r="AD278" s="187"/>
      <c r="AE278" s="187"/>
      <c r="AF278" s="187"/>
      <c r="AG278" s="187"/>
      <c r="AH278" s="187"/>
      <c r="AI278" s="187"/>
      <c r="AJ278" s="187"/>
      <c r="AK278" s="187"/>
      <c r="AL278" s="187"/>
      <c r="AM278" s="187"/>
    </row>
    <row r="279" spans="1:39" s="190" customFormat="1">
      <c r="A279" s="198"/>
      <c r="B279" s="190">
        <v>82</v>
      </c>
      <c r="C279" s="190">
        <v>5</v>
      </c>
      <c r="D279" s="216">
        <v>44993</v>
      </c>
      <c r="E279" s="224" t="s">
        <v>96</v>
      </c>
      <c r="F279" s="224" t="s">
        <v>82</v>
      </c>
      <c r="G279" s="228" t="s">
        <v>1560</v>
      </c>
      <c r="H279" s="208" t="s">
        <v>851</v>
      </c>
      <c r="I279" s="188" t="s">
        <v>851</v>
      </c>
      <c r="J279" s="188" t="s">
        <v>853</v>
      </c>
      <c r="K279" s="188" t="s">
        <v>854</v>
      </c>
      <c r="L279" s="225" t="s">
        <v>19</v>
      </c>
      <c r="M279" s="225"/>
      <c r="N279" s="228" t="s">
        <v>1560</v>
      </c>
      <c r="O279" s="213">
        <v>20.91</v>
      </c>
      <c r="P279" s="212">
        <f>IFERROR(O279/R279,"-")</f>
        <v>20.91</v>
      </c>
      <c r="Q279" s="212">
        <f t="shared" si="6"/>
        <v>2.0910000000000002</v>
      </c>
      <c r="R279" s="211">
        <v>1</v>
      </c>
      <c r="S279" s="211" t="s">
        <v>369</v>
      </c>
      <c r="T279" s="190">
        <v>10</v>
      </c>
      <c r="U279" s="193"/>
      <c r="V279" s="211">
        <v>0</v>
      </c>
      <c r="W279" s="188" t="s">
        <v>486</v>
      </c>
      <c r="X279" s="211">
        <v>0</v>
      </c>
      <c r="Y279" s="211">
        <v>0</v>
      </c>
      <c r="Z279" s="211"/>
      <c r="AA279" s="188" t="s">
        <v>472</v>
      </c>
      <c r="AB279" s="189" t="s">
        <v>1425</v>
      </c>
      <c r="AC279" s="189"/>
      <c r="AD279" s="187"/>
      <c r="AE279" s="187"/>
      <c r="AF279" s="187"/>
      <c r="AG279" s="187"/>
      <c r="AH279" s="187"/>
      <c r="AI279" s="187"/>
      <c r="AJ279" s="187"/>
      <c r="AK279" s="187"/>
      <c r="AL279" s="187"/>
      <c r="AM279" s="187"/>
    </row>
    <row r="280" spans="1:39" s="190" customFormat="1">
      <c r="A280" s="198"/>
      <c r="B280" s="190">
        <v>83</v>
      </c>
      <c r="C280" s="190">
        <v>27</v>
      </c>
      <c r="D280" s="216">
        <v>44993</v>
      </c>
      <c r="E280" s="224" t="s">
        <v>147</v>
      </c>
      <c r="F280" s="224" t="s">
        <v>87</v>
      </c>
      <c r="G280" s="188" t="s">
        <v>2329</v>
      </c>
      <c r="H280" s="208" t="s">
        <v>857</v>
      </c>
      <c r="I280" s="188" t="s">
        <v>858</v>
      </c>
      <c r="J280" s="188" t="s">
        <v>859</v>
      </c>
      <c r="K280" s="188" t="s">
        <v>860</v>
      </c>
      <c r="L280" s="225" t="s">
        <v>350</v>
      </c>
      <c r="M280" s="225"/>
      <c r="N280" s="188" t="s">
        <v>2330</v>
      </c>
      <c r="O280" s="213">
        <v>54.49</v>
      </c>
      <c r="P280" s="212">
        <f>IFERROR(O280/R280,"-")</f>
        <v>9.081666666666667</v>
      </c>
      <c r="Q280" s="212">
        <f t="shared" si="6"/>
        <v>2.594761904761905</v>
      </c>
      <c r="R280" s="211">
        <v>6</v>
      </c>
      <c r="S280" s="194" t="s">
        <v>377</v>
      </c>
      <c r="T280" s="190">
        <v>3.5</v>
      </c>
      <c r="U280" s="193"/>
      <c r="V280" s="211">
        <v>0</v>
      </c>
      <c r="W280" s="188" t="s">
        <v>486</v>
      </c>
      <c r="X280" s="211">
        <v>0</v>
      </c>
      <c r="Y280" s="190">
        <v>1</v>
      </c>
      <c r="AA280" s="188" t="s">
        <v>472</v>
      </c>
      <c r="AB280" s="189" t="s">
        <v>1425</v>
      </c>
      <c r="AC280" s="189"/>
      <c r="AD280" s="187"/>
      <c r="AE280" s="187"/>
      <c r="AF280" s="187"/>
      <c r="AG280" s="187"/>
      <c r="AH280" s="187"/>
      <c r="AI280" s="187"/>
      <c r="AJ280" s="187"/>
      <c r="AK280" s="187"/>
      <c r="AL280" s="187"/>
      <c r="AM280" s="187"/>
    </row>
    <row r="281" spans="1:39">
      <c r="B281" s="190">
        <v>83</v>
      </c>
      <c r="C281" s="190"/>
      <c r="D281" s="216">
        <v>44987</v>
      </c>
      <c r="E281" s="216"/>
      <c r="F281" s="229" t="s">
        <v>9</v>
      </c>
      <c r="G281" s="228" t="s">
        <v>838</v>
      </c>
      <c r="H281" s="208" t="s">
        <v>833</v>
      </c>
      <c r="I281" s="188" t="s">
        <v>833</v>
      </c>
      <c r="J281" s="188" t="s">
        <v>1656</v>
      </c>
      <c r="K281" s="188" t="s">
        <v>1657</v>
      </c>
      <c r="L281" s="190" t="s">
        <v>19</v>
      </c>
      <c r="M281" s="190"/>
      <c r="N281" s="228" t="s">
        <v>838</v>
      </c>
      <c r="O281" s="228"/>
      <c r="P281" s="212">
        <v>6.54</v>
      </c>
      <c r="Q281" s="212">
        <f t="shared" si="6"/>
        <v>0.65400000000000003</v>
      </c>
      <c r="R281" s="212"/>
      <c r="S281" s="212"/>
      <c r="T281" s="190">
        <v>10</v>
      </c>
      <c r="U281" s="212"/>
      <c r="V281" s="212"/>
      <c r="W281" s="188" t="s">
        <v>350</v>
      </c>
      <c r="X281" s="190">
        <v>0</v>
      </c>
      <c r="Y281" s="190">
        <v>0</v>
      </c>
      <c r="Z281" s="190"/>
      <c r="AA281" s="190"/>
      <c r="AB281" s="189" t="s">
        <v>2305</v>
      </c>
      <c r="AC281" s="189"/>
    </row>
    <row r="282" spans="1:39">
      <c r="B282" s="190">
        <v>83</v>
      </c>
      <c r="C282" s="190">
        <v>82</v>
      </c>
      <c r="D282" s="216" t="e">
        <f>VLOOKUP($C282,#REF!,6,FALSE)</f>
        <v>#REF!</v>
      </c>
      <c r="E282" s="215" t="e">
        <f>VLOOKUP($C282,#REF!,2,FALSE)</f>
        <v>#REF!</v>
      </c>
      <c r="F282" s="215" t="s">
        <v>1334</v>
      </c>
      <c r="G282" s="188" t="s">
        <v>706</v>
      </c>
      <c r="H282" s="208" t="s">
        <v>706</v>
      </c>
      <c r="I282" s="188" t="s">
        <v>707</v>
      </c>
      <c r="J282" s="188" t="s">
        <v>1314</v>
      </c>
      <c r="K282" s="188" t="s">
        <v>1076</v>
      </c>
      <c r="L282" s="225" t="s">
        <v>350</v>
      </c>
      <c r="M282" s="195"/>
      <c r="N282" s="208" t="s">
        <v>2307</v>
      </c>
      <c r="O282" s="213">
        <v>10.99</v>
      </c>
      <c r="P282" s="212">
        <f>IFERROR(O282/R282,"-")</f>
        <v>10.99</v>
      </c>
      <c r="Q282" s="212">
        <f t="shared" si="6"/>
        <v>1.099</v>
      </c>
      <c r="R282" s="211">
        <v>1</v>
      </c>
      <c r="S282" s="194" t="str">
        <f>IF(R282=1,"Single canister",CONCATENATE(R282,"-Pack"))</f>
        <v>Single canister</v>
      </c>
      <c r="T282" s="190">
        <v>10</v>
      </c>
      <c r="U282" s="193"/>
      <c r="V282" s="211"/>
      <c r="Y282" s="190">
        <v>1</v>
      </c>
      <c r="Z282" s="190"/>
      <c r="AA282" s="188" t="s">
        <v>472</v>
      </c>
      <c r="AB282" s="189"/>
      <c r="AC282" s="189"/>
    </row>
    <row r="283" spans="1:39">
      <c r="B283" s="190">
        <v>84</v>
      </c>
      <c r="C283" s="190">
        <v>27</v>
      </c>
      <c r="D283" s="216">
        <v>44993</v>
      </c>
      <c r="E283" s="224" t="s">
        <v>147</v>
      </c>
      <c r="F283" s="224" t="s">
        <v>87</v>
      </c>
      <c r="G283" s="228" t="s">
        <v>444</v>
      </c>
      <c r="H283" s="208" t="s">
        <v>442</v>
      </c>
      <c r="I283" s="188" t="s">
        <v>473</v>
      </c>
      <c r="J283" s="188" t="s">
        <v>863</v>
      </c>
      <c r="K283" s="188" t="s">
        <v>864</v>
      </c>
      <c r="L283" s="195" t="s">
        <v>19</v>
      </c>
      <c r="M283" s="195"/>
      <c r="N283" s="188" t="s">
        <v>444</v>
      </c>
      <c r="O283" s="213">
        <v>10.99</v>
      </c>
      <c r="P283" s="212">
        <f>IFERROR(O283/R283,"-")</f>
        <v>10.99</v>
      </c>
      <c r="Q283" s="212">
        <f t="shared" si="6"/>
        <v>1.099</v>
      </c>
      <c r="R283" s="211">
        <v>1</v>
      </c>
      <c r="S283" s="194" t="s">
        <v>369</v>
      </c>
      <c r="T283" s="190">
        <v>10</v>
      </c>
      <c r="U283" s="193"/>
      <c r="V283" s="211">
        <v>0</v>
      </c>
      <c r="W283" s="188" t="s">
        <v>486</v>
      </c>
      <c r="X283" s="211">
        <v>0</v>
      </c>
      <c r="Y283" s="190">
        <v>0</v>
      </c>
      <c r="Z283" s="190"/>
      <c r="AA283" s="188" t="s">
        <v>472</v>
      </c>
      <c r="AB283" s="189" t="s">
        <v>1344</v>
      </c>
      <c r="AC283" s="189"/>
    </row>
    <row r="284" spans="1:39">
      <c r="B284" s="190">
        <v>84</v>
      </c>
      <c r="C284" s="190">
        <v>82</v>
      </c>
      <c r="D284" s="216" t="e">
        <f>VLOOKUP($C284,#REF!,6,FALSE)</f>
        <v>#REF!</v>
      </c>
      <c r="E284" s="215" t="e">
        <f>VLOOKUP($C284,#REF!,2,FALSE)</f>
        <v>#REF!</v>
      </c>
      <c r="F284" s="215" t="s">
        <v>1334</v>
      </c>
      <c r="G284" s="188" t="s">
        <v>706</v>
      </c>
      <c r="H284" s="208" t="s">
        <v>706</v>
      </c>
      <c r="I284" s="188" t="s">
        <v>707</v>
      </c>
      <c r="J284" s="188" t="s">
        <v>1315</v>
      </c>
      <c r="K284" s="188" t="s">
        <v>1078</v>
      </c>
      <c r="L284" s="225" t="s">
        <v>350</v>
      </c>
      <c r="M284" s="195"/>
      <c r="N284" s="208" t="s">
        <v>2307</v>
      </c>
      <c r="O284" s="213">
        <v>7.49</v>
      </c>
      <c r="P284" s="212">
        <f>IFERROR(O284/R284,"-")</f>
        <v>7.49</v>
      </c>
      <c r="Q284" s="212">
        <f t="shared" si="6"/>
        <v>2.14</v>
      </c>
      <c r="R284" s="211">
        <v>1</v>
      </c>
      <c r="S284" s="194" t="str">
        <f>IF(R284=1,"Single canister",CONCATENATE(R284,"-Pack"))</f>
        <v>Single canister</v>
      </c>
      <c r="T284" s="190">
        <v>3.5</v>
      </c>
      <c r="U284" s="193"/>
      <c r="V284" s="211"/>
      <c r="Y284" s="190">
        <v>1</v>
      </c>
      <c r="Z284" s="190"/>
      <c r="AA284" s="188" t="s">
        <v>472</v>
      </c>
      <c r="AB284" s="189"/>
      <c r="AC284" s="189"/>
    </row>
    <row r="285" spans="1:39">
      <c r="B285" s="190">
        <v>84</v>
      </c>
      <c r="C285" s="190"/>
      <c r="D285" s="216">
        <v>44987</v>
      </c>
      <c r="E285" s="216"/>
      <c r="F285" s="229" t="s">
        <v>9</v>
      </c>
      <c r="G285" s="188" t="s">
        <v>133</v>
      </c>
      <c r="H285" s="208" t="s">
        <v>133</v>
      </c>
      <c r="I285" s="188" t="s">
        <v>1159</v>
      </c>
      <c r="J285" s="188" t="s">
        <v>1665</v>
      </c>
      <c r="K285" s="188" t="s">
        <v>1161</v>
      </c>
      <c r="L285" s="195" t="s">
        <v>19</v>
      </c>
      <c r="M285" s="190"/>
      <c r="N285" s="228" t="s">
        <v>1163</v>
      </c>
      <c r="O285" s="228"/>
      <c r="P285" s="212">
        <v>9.5</v>
      </c>
      <c r="Q285" s="212">
        <f t="shared" si="6"/>
        <v>0.79166666666666663</v>
      </c>
      <c r="R285" s="212"/>
      <c r="S285" s="212"/>
      <c r="T285" s="190">
        <v>12</v>
      </c>
      <c r="U285" s="212"/>
      <c r="V285" s="212"/>
      <c r="W285" s="188" t="s">
        <v>1164</v>
      </c>
      <c r="X285" s="190">
        <v>0</v>
      </c>
      <c r="Y285" s="190">
        <v>0</v>
      </c>
      <c r="Z285" s="190"/>
      <c r="AA285" s="190"/>
      <c r="AB285" s="189" t="s">
        <v>1344</v>
      </c>
      <c r="AC285" s="189"/>
    </row>
    <row r="286" spans="1:39">
      <c r="B286" s="190">
        <v>85</v>
      </c>
      <c r="C286" s="190">
        <v>11</v>
      </c>
      <c r="D286" s="216">
        <v>45001</v>
      </c>
      <c r="E286" s="224" t="s">
        <v>111</v>
      </c>
      <c r="F286" s="224" t="s">
        <v>87</v>
      </c>
      <c r="G286" s="188" t="s">
        <v>388</v>
      </c>
      <c r="H286" s="208" t="s">
        <v>2309</v>
      </c>
      <c r="I286" s="188" t="s">
        <v>389</v>
      </c>
      <c r="J286" s="188" t="s">
        <v>867</v>
      </c>
      <c r="K286" s="188" t="s">
        <v>868</v>
      </c>
      <c r="L286" s="231" t="s">
        <v>19</v>
      </c>
      <c r="M286" s="231"/>
      <c r="N286" s="228" t="s">
        <v>391</v>
      </c>
      <c r="O286" s="213">
        <v>6.58</v>
      </c>
      <c r="P286" s="212">
        <f>IFERROR(O286/R286,"-")</f>
        <v>6.58</v>
      </c>
      <c r="Q286" s="212">
        <f t="shared" si="6"/>
        <v>0.82250000000000001</v>
      </c>
      <c r="R286" s="211">
        <v>1</v>
      </c>
      <c r="S286" s="194" t="s">
        <v>369</v>
      </c>
      <c r="T286" s="190">
        <v>8</v>
      </c>
      <c r="U286" s="193"/>
      <c r="V286" s="211">
        <v>0</v>
      </c>
      <c r="W286" s="188" t="s">
        <v>486</v>
      </c>
      <c r="X286" s="211">
        <v>0</v>
      </c>
      <c r="Y286" s="211">
        <v>1</v>
      </c>
      <c r="Z286" s="211"/>
      <c r="AA286" s="188" t="s">
        <v>472</v>
      </c>
      <c r="AB286" s="189" t="s">
        <v>1425</v>
      </c>
      <c r="AC286" s="189"/>
    </row>
    <row r="287" spans="1:39">
      <c r="B287" s="190">
        <v>85</v>
      </c>
      <c r="C287" s="190"/>
      <c r="D287" s="216">
        <v>45007</v>
      </c>
      <c r="E287" s="216"/>
      <c r="F287" s="229" t="s">
        <v>9</v>
      </c>
      <c r="G287" s="208" t="s">
        <v>594</v>
      </c>
      <c r="H287" s="208" t="s">
        <v>594</v>
      </c>
      <c r="I287" s="208" t="s">
        <v>595</v>
      </c>
      <c r="J287" s="188" t="s">
        <v>1674</v>
      </c>
      <c r="K287" s="188" t="s">
        <v>1675</v>
      </c>
      <c r="L287" s="190" t="s">
        <v>19</v>
      </c>
      <c r="M287" s="190"/>
      <c r="N287" s="228" t="s">
        <v>599</v>
      </c>
      <c r="O287" s="228"/>
      <c r="P287" s="212"/>
      <c r="Q287" s="212"/>
      <c r="R287" s="212"/>
      <c r="S287" s="212"/>
      <c r="T287" s="190">
        <v>12</v>
      </c>
      <c r="U287" s="212"/>
      <c r="V287" s="212"/>
      <c r="X287" s="190">
        <v>0</v>
      </c>
      <c r="Y287" s="190">
        <v>1</v>
      </c>
      <c r="Z287" s="190"/>
      <c r="AA287" s="190"/>
      <c r="AB287" s="189" t="s">
        <v>2331</v>
      </c>
      <c r="AC287" s="189"/>
    </row>
    <row r="288" spans="1:39">
      <c r="B288" s="190">
        <v>85</v>
      </c>
      <c r="C288" s="190">
        <v>83</v>
      </c>
      <c r="D288" s="216" t="e">
        <f>VLOOKUP($C288,#REF!,6,FALSE)</f>
        <v>#REF!</v>
      </c>
      <c r="E288" s="215" t="e">
        <f>VLOOKUP($C288,#REF!,2,FALSE)</f>
        <v>#REF!</v>
      </c>
      <c r="F288" s="215" t="s">
        <v>1338</v>
      </c>
      <c r="G288" s="188" t="s">
        <v>85</v>
      </c>
      <c r="H288" s="208" t="s">
        <v>2303</v>
      </c>
      <c r="I288" s="208" t="s">
        <v>2303</v>
      </c>
      <c r="J288" s="188" t="s">
        <v>1256</v>
      </c>
      <c r="K288" s="188" t="s">
        <v>1330</v>
      </c>
      <c r="L288" s="195" t="s">
        <v>350</v>
      </c>
      <c r="M288" s="195"/>
      <c r="N288" s="208" t="s">
        <v>1254</v>
      </c>
      <c r="O288" s="213">
        <v>13.97</v>
      </c>
      <c r="P288" s="212">
        <f>IFERROR(O288/R288,"-")</f>
        <v>3.4925000000000002</v>
      </c>
      <c r="Q288" s="212">
        <f t="shared" ref="Q288:Q319" si="7">IFERROR(P288/T288,"-")</f>
        <v>0.34925</v>
      </c>
      <c r="R288" s="211">
        <v>4</v>
      </c>
      <c r="S288" s="194" t="str">
        <f>IF(R288=1,"Single canister",CONCATENATE(R288,"-Pack"))</f>
        <v>4-Pack</v>
      </c>
      <c r="T288" s="190">
        <v>10</v>
      </c>
      <c r="U288" s="193"/>
      <c r="V288" s="211"/>
      <c r="Y288" s="190">
        <v>1</v>
      </c>
      <c r="Z288" s="190"/>
      <c r="AA288" s="188" t="s">
        <v>472</v>
      </c>
      <c r="AB288" s="189"/>
      <c r="AC288" s="189"/>
    </row>
    <row r="289" spans="2:29">
      <c r="B289" s="190">
        <v>86</v>
      </c>
      <c r="C289" s="190">
        <v>11</v>
      </c>
      <c r="D289" s="216">
        <v>45001</v>
      </c>
      <c r="E289" s="224" t="s">
        <v>111</v>
      </c>
      <c r="F289" s="224" t="s">
        <v>87</v>
      </c>
      <c r="G289" s="188" t="s">
        <v>374</v>
      </c>
      <c r="H289" s="208" t="s">
        <v>374</v>
      </c>
      <c r="I289" s="188" t="s">
        <v>375</v>
      </c>
      <c r="J289" s="188" t="s">
        <v>871</v>
      </c>
      <c r="K289" s="188" t="s">
        <v>872</v>
      </c>
      <c r="L289" s="195" t="s">
        <v>19</v>
      </c>
      <c r="M289" s="195"/>
      <c r="N289" s="188" t="s">
        <v>376</v>
      </c>
      <c r="O289" s="213">
        <v>14.11</v>
      </c>
      <c r="P289" s="212">
        <f>IFERROR(O289/R289,"-")</f>
        <v>7.0549999999999997</v>
      </c>
      <c r="Q289" s="212">
        <f t="shared" si="7"/>
        <v>0.70550000000000002</v>
      </c>
      <c r="R289" s="211">
        <v>2</v>
      </c>
      <c r="S289" s="194" t="s">
        <v>355</v>
      </c>
      <c r="T289" s="190">
        <v>10</v>
      </c>
      <c r="U289" s="193"/>
      <c r="V289" s="211">
        <v>1</v>
      </c>
      <c r="W289" s="188" t="s">
        <v>356</v>
      </c>
      <c r="X289" s="211">
        <v>1</v>
      </c>
      <c r="Y289" s="211">
        <v>0</v>
      </c>
      <c r="Z289" s="211"/>
      <c r="AA289" s="188" t="s">
        <v>472</v>
      </c>
      <c r="AB289" s="189" t="s">
        <v>1344</v>
      </c>
      <c r="AC289" s="189"/>
    </row>
    <row r="290" spans="2:29">
      <c r="B290" s="190">
        <v>86</v>
      </c>
      <c r="C290" s="190"/>
      <c r="D290" s="216">
        <v>45007</v>
      </c>
      <c r="E290" s="216"/>
      <c r="F290" s="229" t="s">
        <v>9</v>
      </c>
      <c r="G290" s="228" t="s">
        <v>726</v>
      </c>
      <c r="H290" s="208" t="s">
        <v>2323</v>
      </c>
      <c r="I290" s="228" t="s">
        <v>2323</v>
      </c>
      <c r="J290" s="188" t="s">
        <v>1686</v>
      </c>
      <c r="K290" s="188" t="s">
        <v>1687</v>
      </c>
      <c r="L290" s="190"/>
      <c r="M290" s="190"/>
      <c r="N290" s="228" t="s">
        <v>731</v>
      </c>
      <c r="O290" s="228"/>
      <c r="P290" s="212">
        <v>13.461666666666666</v>
      </c>
      <c r="Q290" s="204">
        <f t="shared" si="7"/>
        <v>1.6827083333333333</v>
      </c>
      <c r="R290" s="212"/>
      <c r="S290" s="212"/>
      <c r="T290" s="190">
        <v>8</v>
      </c>
      <c r="U290" s="212"/>
      <c r="V290" s="212"/>
      <c r="X290" s="190">
        <v>0</v>
      </c>
      <c r="Y290" s="190">
        <v>0</v>
      </c>
      <c r="Z290" s="190"/>
      <c r="AA290" s="190"/>
      <c r="AB290" s="189" t="s">
        <v>2332</v>
      </c>
      <c r="AC290" s="189"/>
    </row>
    <row r="291" spans="2:29">
      <c r="B291" s="190">
        <v>86</v>
      </c>
      <c r="C291" s="190">
        <v>84</v>
      </c>
      <c r="D291" s="216" t="e">
        <f>VLOOKUP($C291,#REF!,6,FALSE)</f>
        <v>#REF!</v>
      </c>
      <c r="E291" s="215" t="e">
        <f>VLOOKUP($C291,#REF!,2,FALSE)</f>
        <v>#REF!</v>
      </c>
      <c r="F291" s="215" t="s">
        <v>1338</v>
      </c>
      <c r="H291" s="208" t="s">
        <v>734</v>
      </c>
      <c r="I291" s="188" t="s">
        <v>734</v>
      </c>
      <c r="J291" s="188" t="s">
        <v>1339</v>
      </c>
      <c r="M291" s="195"/>
      <c r="N291" s="188"/>
      <c r="O291" s="213"/>
      <c r="P291" s="212" t="str">
        <f>IFERROR(O291/R291,"-")</f>
        <v>-</v>
      </c>
      <c r="Q291" s="212" t="str">
        <f t="shared" si="7"/>
        <v>-</v>
      </c>
      <c r="R291" s="211"/>
      <c r="S291" s="194" t="str">
        <f>IF(R291=1,"Single canister",CONCATENATE(R291,"-Pack"))</f>
        <v>-Pack</v>
      </c>
      <c r="T291" s="190"/>
      <c r="U291" s="193"/>
      <c r="V291" s="211"/>
      <c r="Z291" s="190"/>
      <c r="AA291" s="188"/>
      <c r="AB291" s="189"/>
      <c r="AC291" s="189"/>
    </row>
    <row r="292" spans="2:29">
      <c r="B292" s="190">
        <v>87</v>
      </c>
      <c r="C292" s="190">
        <v>11</v>
      </c>
      <c r="D292" s="216">
        <v>45001</v>
      </c>
      <c r="E292" s="224" t="s">
        <v>111</v>
      </c>
      <c r="F292" s="224" t="s">
        <v>87</v>
      </c>
      <c r="G292" s="188" t="s">
        <v>374</v>
      </c>
      <c r="H292" s="208" t="s">
        <v>374</v>
      </c>
      <c r="I292" s="188" t="s">
        <v>375</v>
      </c>
      <c r="J292" s="188" t="s">
        <v>874</v>
      </c>
      <c r="K292" s="188" t="s">
        <v>875</v>
      </c>
      <c r="L292" s="195" t="s">
        <v>19</v>
      </c>
      <c r="M292" s="195"/>
      <c r="N292" s="188" t="s">
        <v>376</v>
      </c>
      <c r="O292" s="213">
        <v>27.81</v>
      </c>
      <c r="P292" s="212">
        <f>IFERROR(O292/R292,"-")</f>
        <v>4.6349999999999998</v>
      </c>
      <c r="Q292" s="212">
        <f t="shared" si="7"/>
        <v>0.66214285714285714</v>
      </c>
      <c r="R292" s="211">
        <v>6</v>
      </c>
      <c r="S292" s="194" t="s">
        <v>377</v>
      </c>
      <c r="T292" s="190">
        <v>7</v>
      </c>
      <c r="U292" s="193"/>
      <c r="V292" s="211">
        <v>1</v>
      </c>
      <c r="W292" s="188" t="s">
        <v>877</v>
      </c>
      <c r="X292" s="211">
        <v>1</v>
      </c>
      <c r="Y292" s="211">
        <v>0</v>
      </c>
      <c r="Z292" s="211"/>
      <c r="AA292" s="188" t="s">
        <v>472</v>
      </c>
      <c r="AB292" s="189" t="s">
        <v>1344</v>
      </c>
      <c r="AC292" s="189"/>
    </row>
    <row r="293" spans="2:29">
      <c r="B293" s="190">
        <v>87</v>
      </c>
      <c r="C293" s="190">
        <v>85</v>
      </c>
      <c r="D293" s="216" t="e">
        <f>VLOOKUP($C293,#REF!,6,FALSE)</f>
        <v>#REF!</v>
      </c>
      <c r="E293" s="215" t="e">
        <f>VLOOKUP($C293,#REF!,2,FALSE)</f>
        <v>#REF!</v>
      </c>
      <c r="F293" s="215" t="s">
        <v>1338</v>
      </c>
      <c r="G293" s="188" t="s">
        <v>706</v>
      </c>
      <c r="H293" s="208" t="s">
        <v>706</v>
      </c>
      <c r="I293" s="188" t="s">
        <v>707</v>
      </c>
      <c r="J293" s="188" t="s">
        <v>1311</v>
      </c>
      <c r="K293" s="188" t="s">
        <v>1068</v>
      </c>
      <c r="L293" s="225" t="s">
        <v>350</v>
      </c>
      <c r="M293" s="195"/>
      <c r="N293" s="208" t="s">
        <v>2307</v>
      </c>
      <c r="O293" s="213">
        <v>20.89</v>
      </c>
      <c r="P293" s="212">
        <f>IFERROR(O293/R293,"-")</f>
        <v>6.9633333333333338</v>
      </c>
      <c r="Q293" s="212">
        <f t="shared" si="7"/>
        <v>0.69633333333333336</v>
      </c>
      <c r="R293" s="211">
        <v>3</v>
      </c>
      <c r="S293" s="194" t="str">
        <f>IF(R293=1,"Single canister",CONCATENATE(R293,"-Pack"))</f>
        <v>3-Pack</v>
      </c>
      <c r="T293" s="190">
        <v>10</v>
      </c>
      <c r="U293" s="193"/>
      <c r="V293" s="211"/>
      <c r="Y293" s="190">
        <v>1</v>
      </c>
      <c r="Z293" s="190"/>
      <c r="AA293" s="188" t="s">
        <v>472</v>
      </c>
      <c r="AB293" s="189"/>
      <c r="AC293" s="189"/>
    </row>
    <row r="294" spans="2:29">
      <c r="B294" s="190">
        <v>87</v>
      </c>
      <c r="C294" s="190"/>
      <c r="D294" s="216">
        <v>45025</v>
      </c>
      <c r="E294" s="216"/>
      <c r="F294" s="229" t="s">
        <v>9</v>
      </c>
      <c r="G294" s="228" t="s">
        <v>726</v>
      </c>
      <c r="H294" s="208" t="s">
        <v>2323</v>
      </c>
      <c r="I294" s="228" t="s">
        <v>2323</v>
      </c>
      <c r="J294" s="188" t="s">
        <v>1688</v>
      </c>
      <c r="K294" s="188" t="s">
        <v>1689</v>
      </c>
      <c r="L294" s="190"/>
      <c r="M294" s="190"/>
      <c r="N294" s="228" t="s">
        <v>731</v>
      </c>
      <c r="O294" s="228"/>
      <c r="P294" s="212">
        <v>5.6291666666666664</v>
      </c>
      <c r="Q294" s="204">
        <f t="shared" si="7"/>
        <v>0.7036458333333333</v>
      </c>
      <c r="R294" s="212"/>
      <c r="S294" s="212"/>
      <c r="T294" s="190">
        <v>8</v>
      </c>
      <c r="U294" s="212"/>
      <c r="V294" s="212"/>
      <c r="X294" s="190">
        <v>0</v>
      </c>
      <c r="Y294" s="190">
        <v>0</v>
      </c>
      <c r="Z294" s="190"/>
      <c r="AA294" s="190"/>
      <c r="AB294" s="189" t="s">
        <v>2332</v>
      </c>
      <c r="AC294" s="189"/>
    </row>
    <row r="295" spans="2:29">
      <c r="B295" s="190">
        <v>88</v>
      </c>
      <c r="C295" s="190">
        <v>11</v>
      </c>
      <c r="D295" s="216">
        <v>45001</v>
      </c>
      <c r="E295" s="224" t="s">
        <v>111</v>
      </c>
      <c r="F295" s="224" t="s">
        <v>87</v>
      </c>
      <c r="G295" s="228" t="s">
        <v>444</v>
      </c>
      <c r="H295" s="208" t="s">
        <v>442</v>
      </c>
      <c r="I295" s="188" t="s">
        <v>473</v>
      </c>
      <c r="J295" s="188" t="s">
        <v>878</v>
      </c>
      <c r="K295" s="188" t="s">
        <v>879</v>
      </c>
      <c r="L295" s="195" t="s">
        <v>19</v>
      </c>
      <c r="M295" s="195"/>
      <c r="N295" s="188" t="s">
        <v>444</v>
      </c>
      <c r="O295" s="213">
        <v>11.98</v>
      </c>
      <c r="P295" s="212">
        <f>IFERROR(O295/R295,"-")</f>
        <v>5.99</v>
      </c>
      <c r="Q295" s="212">
        <f t="shared" si="7"/>
        <v>0.59899999999999998</v>
      </c>
      <c r="R295" s="211">
        <v>2</v>
      </c>
      <c r="S295" s="194" t="s">
        <v>355</v>
      </c>
      <c r="T295" s="190">
        <v>10</v>
      </c>
      <c r="U295" s="193"/>
      <c r="V295" s="211">
        <v>0</v>
      </c>
      <c r="W295" s="188" t="s">
        <v>486</v>
      </c>
      <c r="X295" s="211">
        <v>0</v>
      </c>
      <c r="Y295" s="211">
        <v>1</v>
      </c>
      <c r="Z295" s="211"/>
      <c r="AA295" s="188" t="s">
        <v>472</v>
      </c>
      <c r="AB295" s="189" t="s">
        <v>1344</v>
      </c>
      <c r="AC295" s="189"/>
    </row>
    <row r="296" spans="2:29">
      <c r="B296" s="190">
        <v>88</v>
      </c>
      <c r="C296" s="190">
        <v>85</v>
      </c>
      <c r="D296" s="216" t="e">
        <f>VLOOKUP($C296,#REF!,6,FALSE)</f>
        <v>#REF!</v>
      </c>
      <c r="E296" s="215" t="e">
        <f>VLOOKUP($C296,#REF!,2,FALSE)</f>
        <v>#REF!</v>
      </c>
      <c r="F296" s="215" t="s">
        <v>1338</v>
      </c>
      <c r="G296" s="188" t="s">
        <v>706</v>
      </c>
      <c r="H296" s="208" t="s">
        <v>706</v>
      </c>
      <c r="I296" s="188" t="s">
        <v>707</v>
      </c>
      <c r="J296" s="188" t="s">
        <v>1314</v>
      </c>
      <c r="K296" s="188" t="s">
        <v>1076</v>
      </c>
      <c r="L296" s="225" t="s">
        <v>350</v>
      </c>
      <c r="M296" s="195"/>
      <c r="N296" s="208" t="s">
        <v>2307</v>
      </c>
      <c r="O296" s="213">
        <v>10.99</v>
      </c>
      <c r="P296" s="212">
        <f>IFERROR(O296/R296,"-")</f>
        <v>10.99</v>
      </c>
      <c r="Q296" s="212">
        <f t="shared" si="7"/>
        <v>1.099</v>
      </c>
      <c r="R296" s="211">
        <v>1</v>
      </c>
      <c r="S296" s="194" t="str">
        <f>IF(R296=1,"Single canister",CONCATENATE(R296,"-Pack"))</f>
        <v>Single canister</v>
      </c>
      <c r="T296" s="190">
        <v>10</v>
      </c>
      <c r="U296" s="193"/>
      <c r="V296" s="211"/>
      <c r="Y296" s="190">
        <v>1</v>
      </c>
      <c r="Z296" s="190"/>
      <c r="AA296" s="188" t="s">
        <v>472</v>
      </c>
      <c r="AB296" s="189"/>
      <c r="AC296" s="189"/>
    </row>
    <row r="297" spans="2:29">
      <c r="B297" s="190">
        <v>88</v>
      </c>
      <c r="C297" s="190"/>
      <c r="D297" s="216">
        <v>45025</v>
      </c>
      <c r="E297" s="216"/>
      <c r="F297" s="229" t="s">
        <v>9</v>
      </c>
      <c r="G297" s="228" t="s">
        <v>726</v>
      </c>
      <c r="H297" s="208" t="s">
        <v>2323</v>
      </c>
      <c r="I297" s="228" t="s">
        <v>2323</v>
      </c>
      <c r="J297" s="188" t="s">
        <v>1690</v>
      </c>
      <c r="K297" s="188" t="s">
        <v>1691</v>
      </c>
      <c r="L297" s="190"/>
      <c r="M297" s="190"/>
      <c r="N297" s="228" t="s">
        <v>731</v>
      </c>
      <c r="O297" s="228"/>
      <c r="P297" s="212">
        <v>6.5625</v>
      </c>
      <c r="Q297" s="204">
        <f t="shared" si="7"/>
        <v>0.546875</v>
      </c>
      <c r="R297" s="212"/>
      <c r="S297" s="212"/>
      <c r="T297" s="190">
        <v>12</v>
      </c>
      <c r="U297" s="212"/>
      <c r="V297" s="212"/>
      <c r="X297" s="190">
        <v>0</v>
      </c>
      <c r="Y297" s="190">
        <v>0</v>
      </c>
      <c r="Z297" s="190"/>
      <c r="AA297" s="190"/>
      <c r="AB297" s="189" t="s">
        <v>2332</v>
      </c>
      <c r="AC297" s="189"/>
    </row>
    <row r="298" spans="2:29">
      <c r="B298" s="190">
        <v>89</v>
      </c>
      <c r="C298" s="190">
        <v>11</v>
      </c>
      <c r="D298" s="216">
        <v>45001</v>
      </c>
      <c r="E298" s="224" t="s">
        <v>111</v>
      </c>
      <c r="F298" s="224" t="s">
        <v>87</v>
      </c>
      <c r="G298" s="228" t="s">
        <v>444</v>
      </c>
      <c r="H298" s="208" t="s">
        <v>442</v>
      </c>
      <c r="I298" s="188" t="s">
        <v>473</v>
      </c>
      <c r="J298" s="188" t="s">
        <v>883</v>
      </c>
      <c r="K298" s="188" t="s">
        <v>884</v>
      </c>
      <c r="L298" s="195" t="s">
        <v>19</v>
      </c>
      <c r="M298" s="195"/>
      <c r="N298" s="188" t="s">
        <v>444</v>
      </c>
      <c r="O298" s="213">
        <v>6.58</v>
      </c>
      <c r="P298" s="212">
        <f>IFERROR(O298/R298,"-")</f>
        <v>6.58</v>
      </c>
      <c r="Q298" s="212">
        <f t="shared" si="7"/>
        <v>0.82250000000000001</v>
      </c>
      <c r="R298" s="211">
        <v>1</v>
      </c>
      <c r="S298" s="194" t="s">
        <v>369</v>
      </c>
      <c r="T298" s="190">
        <v>8</v>
      </c>
      <c r="U298" s="193"/>
      <c r="V298" s="211">
        <v>0</v>
      </c>
      <c r="W298" s="188" t="s">
        <v>486</v>
      </c>
      <c r="X298" s="211">
        <v>0</v>
      </c>
      <c r="Y298" s="211">
        <v>1</v>
      </c>
      <c r="Z298" s="211"/>
      <c r="AA298" s="188" t="s">
        <v>472</v>
      </c>
      <c r="AB298" s="189" t="s">
        <v>1344</v>
      </c>
      <c r="AC298" s="189"/>
    </row>
    <row r="299" spans="2:29">
      <c r="B299" s="190">
        <v>89</v>
      </c>
      <c r="C299" s="190">
        <v>85</v>
      </c>
      <c r="D299" s="216" t="e">
        <f>VLOOKUP($C299,#REF!,6,FALSE)</f>
        <v>#REF!</v>
      </c>
      <c r="E299" s="215" t="e">
        <f>VLOOKUP($C299,#REF!,2,FALSE)</f>
        <v>#REF!</v>
      </c>
      <c r="F299" s="215" t="s">
        <v>1338</v>
      </c>
      <c r="G299" s="188" t="s">
        <v>706</v>
      </c>
      <c r="H299" s="208" t="s">
        <v>706</v>
      </c>
      <c r="I299" s="188" t="s">
        <v>707</v>
      </c>
      <c r="J299" s="188" t="s">
        <v>1315</v>
      </c>
      <c r="K299" s="188" t="s">
        <v>1078</v>
      </c>
      <c r="L299" s="225" t="s">
        <v>350</v>
      </c>
      <c r="M299" s="195"/>
      <c r="N299" s="208" t="s">
        <v>2307</v>
      </c>
      <c r="O299" s="213">
        <v>7.49</v>
      </c>
      <c r="P299" s="212">
        <f>IFERROR(O299/R299,"-")</f>
        <v>7.49</v>
      </c>
      <c r="Q299" s="212">
        <f t="shared" si="7"/>
        <v>2.14</v>
      </c>
      <c r="R299" s="211">
        <v>1</v>
      </c>
      <c r="S299" s="194" t="str">
        <f>IF(R299=1,"Single canister",CONCATENATE(R299,"-Pack"))</f>
        <v>Single canister</v>
      </c>
      <c r="T299" s="190">
        <v>3.5</v>
      </c>
      <c r="U299" s="193"/>
      <c r="V299" s="211"/>
      <c r="Y299" s="190">
        <v>1</v>
      </c>
      <c r="Z299" s="190"/>
      <c r="AA299" s="188" t="s">
        <v>472</v>
      </c>
      <c r="AB299" s="189"/>
      <c r="AC299" s="189"/>
    </row>
    <row r="300" spans="2:29">
      <c r="B300" s="190">
        <v>89</v>
      </c>
      <c r="C300" s="190"/>
      <c r="D300" s="216">
        <v>45025</v>
      </c>
      <c r="E300" s="216"/>
      <c r="F300" s="229" t="s">
        <v>9</v>
      </c>
      <c r="G300" s="228" t="s">
        <v>726</v>
      </c>
      <c r="H300" s="208" t="s">
        <v>2323</v>
      </c>
      <c r="I300" s="228" t="s">
        <v>2323</v>
      </c>
      <c r="J300" s="188" t="s">
        <v>1692</v>
      </c>
      <c r="K300" s="188" t="s">
        <v>1693</v>
      </c>
      <c r="L300" s="190"/>
      <c r="M300" s="190"/>
      <c r="N300" s="228" t="s">
        <v>731</v>
      </c>
      <c r="O300" s="228"/>
      <c r="P300" s="212">
        <v>14.358333333333334</v>
      </c>
      <c r="Q300" s="204">
        <f t="shared" si="7"/>
        <v>1.4358333333333335</v>
      </c>
      <c r="R300" s="212"/>
      <c r="S300" s="212"/>
      <c r="T300" s="190">
        <v>10</v>
      </c>
      <c r="U300" s="212"/>
      <c r="V300" s="212"/>
      <c r="X300" s="190">
        <v>0</v>
      </c>
      <c r="Y300" s="190">
        <v>0</v>
      </c>
      <c r="Z300" s="190"/>
      <c r="AA300" s="190"/>
      <c r="AB300" s="189" t="s">
        <v>2332</v>
      </c>
      <c r="AC300" s="189"/>
    </row>
    <row r="301" spans="2:29">
      <c r="B301" s="190">
        <v>90</v>
      </c>
      <c r="C301" s="190"/>
      <c r="D301" s="216">
        <v>45025</v>
      </c>
      <c r="E301" s="216"/>
      <c r="F301" s="229" t="s">
        <v>9</v>
      </c>
      <c r="G301" s="228" t="s">
        <v>726</v>
      </c>
      <c r="H301" s="208" t="s">
        <v>2323</v>
      </c>
      <c r="I301" s="228" t="s">
        <v>2323</v>
      </c>
      <c r="J301" s="188" t="s">
        <v>1694</v>
      </c>
      <c r="K301" s="188" t="s">
        <v>1695</v>
      </c>
      <c r="L301" s="190"/>
      <c r="M301" s="190"/>
      <c r="N301" s="228" t="s">
        <v>731</v>
      </c>
      <c r="O301" s="228"/>
      <c r="P301" s="212">
        <v>18.791666666666668</v>
      </c>
      <c r="Q301" s="204">
        <f t="shared" si="7"/>
        <v>1.2527777777777778</v>
      </c>
      <c r="R301" s="212"/>
      <c r="S301" s="212"/>
      <c r="T301" s="190">
        <v>15</v>
      </c>
      <c r="U301" s="212"/>
      <c r="V301" s="212"/>
      <c r="X301" s="190">
        <v>0</v>
      </c>
      <c r="Y301" s="190">
        <v>0</v>
      </c>
      <c r="Z301" s="190"/>
      <c r="AA301" s="190"/>
      <c r="AB301" s="189" t="s">
        <v>2332</v>
      </c>
      <c r="AC301" s="189"/>
    </row>
    <row r="302" spans="2:29">
      <c r="B302" s="190">
        <v>90</v>
      </c>
      <c r="C302" s="190">
        <v>11</v>
      </c>
      <c r="D302" s="216">
        <v>45001</v>
      </c>
      <c r="E302" s="224" t="s">
        <v>111</v>
      </c>
      <c r="F302" s="224" t="s">
        <v>87</v>
      </c>
      <c r="G302" s="188" t="s">
        <v>887</v>
      </c>
      <c r="H302" s="208" t="s">
        <v>887</v>
      </c>
      <c r="I302" s="188" t="s">
        <v>888</v>
      </c>
      <c r="J302" s="188" t="s">
        <v>889</v>
      </c>
      <c r="K302" s="188" t="s">
        <v>890</v>
      </c>
      <c r="L302" s="195" t="s">
        <v>19</v>
      </c>
      <c r="M302" s="195"/>
      <c r="N302" s="188" t="s">
        <v>887</v>
      </c>
      <c r="O302" s="213">
        <v>6.58</v>
      </c>
      <c r="P302" s="212">
        <f>IFERROR(O302/R302,"-")</f>
        <v>6.58</v>
      </c>
      <c r="Q302" s="212">
        <f t="shared" si="7"/>
        <v>0.65800000000000003</v>
      </c>
      <c r="R302" s="211">
        <v>1</v>
      </c>
      <c r="S302" s="194" t="s">
        <v>369</v>
      </c>
      <c r="T302" s="190">
        <v>10</v>
      </c>
      <c r="U302" s="193"/>
      <c r="V302" s="211">
        <v>0</v>
      </c>
      <c r="W302" s="188" t="s">
        <v>486</v>
      </c>
      <c r="X302" s="211">
        <v>0</v>
      </c>
      <c r="Y302" s="211">
        <v>0</v>
      </c>
      <c r="Z302" s="211"/>
      <c r="AA302" s="188" t="s">
        <v>472</v>
      </c>
      <c r="AB302" s="189" t="s">
        <v>1425</v>
      </c>
      <c r="AC302" s="189"/>
    </row>
    <row r="303" spans="2:29">
      <c r="B303" s="190">
        <v>90</v>
      </c>
      <c r="C303" s="190">
        <v>86</v>
      </c>
      <c r="D303" s="216" t="e">
        <f>VLOOKUP($C303,#REF!,6,FALSE)</f>
        <v>#REF!</v>
      </c>
      <c r="E303" s="215" t="e">
        <f>VLOOKUP($C303,#REF!,2,FALSE)</f>
        <v>#REF!</v>
      </c>
      <c r="F303" s="215" t="s">
        <v>1341</v>
      </c>
      <c r="G303" s="188" t="s">
        <v>85</v>
      </c>
      <c r="H303" s="208" t="s">
        <v>2303</v>
      </c>
      <c r="I303" s="208" t="s">
        <v>2303</v>
      </c>
      <c r="J303" s="188" t="s">
        <v>1251</v>
      </c>
      <c r="K303" s="188" t="s">
        <v>1324</v>
      </c>
      <c r="L303" s="195" t="s">
        <v>350</v>
      </c>
      <c r="M303" s="195"/>
      <c r="N303" s="208" t="s">
        <v>1254</v>
      </c>
      <c r="O303" s="213">
        <v>7.88</v>
      </c>
      <c r="P303" s="212">
        <f>IFERROR(O303/R303,"-")</f>
        <v>7.88</v>
      </c>
      <c r="Q303" s="212">
        <f t="shared" si="7"/>
        <v>0.78800000000000003</v>
      </c>
      <c r="R303" s="211">
        <v>1</v>
      </c>
      <c r="S303" s="194" t="str">
        <f>IF(R303=1,"Single canister",CONCATENATE(R303,"-Pack"))</f>
        <v>Single canister</v>
      </c>
      <c r="T303" s="190">
        <v>10</v>
      </c>
      <c r="U303" s="193"/>
      <c r="V303" s="211"/>
      <c r="Y303" s="190">
        <v>1</v>
      </c>
      <c r="Z303" s="190"/>
      <c r="AA303" s="188" t="s">
        <v>472</v>
      </c>
      <c r="AB303" s="189"/>
      <c r="AC303" s="189"/>
    </row>
    <row r="304" spans="2:29">
      <c r="B304" s="190">
        <v>91</v>
      </c>
      <c r="C304" s="190">
        <v>10</v>
      </c>
      <c r="D304" s="216">
        <v>44994</v>
      </c>
      <c r="E304" s="224" t="s">
        <v>108</v>
      </c>
      <c r="F304" s="224" t="s">
        <v>92</v>
      </c>
      <c r="G304" s="188" t="s">
        <v>122</v>
      </c>
      <c r="H304" s="208" t="s">
        <v>2253</v>
      </c>
      <c r="I304" s="188" t="s">
        <v>753</v>
      </c>
      <c r="J304" s="188" t="s">
        <v>894</v>
      </c>
      <c r="K304" s="188" t="s">
        <v>895</v>
      </c>
      <c r="L304" s="225" t="s">
        <v>350</v>
      </c>
      <c r="M304" s="225"/>
      <c r="N304" s="188" t="s">
        <v>122</v>
      </c>
      <c r="O304" s="213">
        <v>6.59</v>
      </c>
      <c r="P304" s="212">
        <f>IFERROR(O304/R304,"-")</f>
        <v>6.59</v>
      </c>
      <c r="Q304" s="212">
        <f t="shared" si="7"/>
        <v>0.65900000000000003</v>
      </c>
      <c r="R304" s="211">
        <v>1</v>
      </c>
      <c r="S304" s="194" t="s">
        <v>369</v>
      </c>
      <c r="T304" s="190">
        <v>10</v>
      </c>
      <c r="U304" s="193"/>
      <c r="V304" s="211">
        <v>0</v>
      </c>
      <c r="W304" s="188" t="s">
        <v>486</v>
      </c>
      <c r="X304" s="211">
        <v>0</v>
      </c>
      <c r="Y304" s="190">
        <v>1</v>
      </c>
      <c r="Z304" s="190"/>
      <c r="AA304" s="188" t="s">
        <v>472</v>
      </c>
      <c r="AB304" s="189" t="s">
        <v>1425</v>
      </c>
      <c r="AC304" s="189"/>
    </row>
    <row r="305" spans="2:29">
      <c r="B305" s="190">
        <v>91</v>
      </c>
      <c r="C305" s="190"/>
      <c r="D305" s="216">
        <v>45009</v>
      </c>
      <c r="E305" s="216"/>
      <c r="F305" s="229" t="s">
        <v>9</v>
      </c>
      <c r="G305" s="228" t="s">
        <v>601</v>
      </c>
      <c r="H305" s="208" t="s">
        <v>2317</v>
      </c>
      <c r="I305" s="228" t="s">
        <v>602</v>
      </c>
      <c r="J305" s="188" t="s">
        <v>602</v>
      </c>
      <c r="K305" s="188" t="s">
        <v>1702</v>
      </c>
      <c r="L305" s="190"/>
      <c r="M305" s="190"/>
      <c r="N305" s="228" t="s">
        <v>601</v>
      </c>
      <c r="O305" s="228"/>
      <c r="P305" s="212">
        <v>9.99</v>
      </c>
      <c r="Q305" s="212">
        <f t="shared" si="7"/>
        <v>0.999</v>
      </c>
      <c r="R305" s="212"/>
      <c r="S305" s="212"/>
      <c r="T305" s="190">
        <v>10</v>
      </c>
      <c r="U305" s="212"/>
      <c r="V305" s="212"/>
      <c r="W305" s="188" t="s">
        <v>1703</v>
      </c>
      <c r="X305" s="190">
        <v>1</v>
      </c>
      <c r="Y305" s="190">
        <v>1</v>
      </c>
      <c r="Z305" s="190"/>
      <c r="AA305" s="190"/>
      <c r="AB305" s="189" t="s">
        <v>1344</v>
      </c>
      <c r="AC305" s="189"/>
    </row>
    <row r="306" spans="2:29">
      <c r="B306" s="190">
        <v>91</v>
      </c>
      <c r="C306" s="190">
        <v>87</v>
      </c>
      <c r="D306" s="216" t="e">
        <f>VLOOKUP($C306,#REF!,6,FALSE)</f>
        <v>#REF!</v>
      </c>
      <c r="E306" s="215" t="e">
        <f>VLOOKUP($C306,#REF!,2,FALSE)</f>
        <v>#REF!</v>
      </c>
      <c r="F306" s="215" t="s">
        <v>1341</v>
      </c>
      <c r="G306" s="188" t="s">
        <v>414</v>
      </c>
      <c r="H306" s="208" t="s">
        <v>694</v>
      </c>
      <c r="I306" s="188" t="s">
        <v>694</v>
      </c>
      <c r="J306" s="188" t="s">
        <v>1151</v>
      </c>
      <c r="K306" s="188" t="s">
        <v>1309</v>
      </c>
      <c r="L306" s="225" t="s">
        <v>19</v>
      </c>
      <c r="M306" s="195"/>
      <c r="N306" s="208" t="s">
        <v>416</v>
      </c>
      <c r="O306" s="213">
        <v>12.99</v>
      </c>
      <c r="P306" s="212">
        <f>IFERROR(O306/R306,"-")</f>
        <v>6.4950000000000001</v>
      </c>
      <c r="Q306" s="212">
        <f t="shared" si="7"/>
        <v>0.64949999999999997</v>
      </c>
      <c r="R306" s="211">
        <v>2</v>
      </c>
      <c r="S306" s="194" t="str">
        <f>IF(R306=1,"Single canister",CONCATENATE(R306,"-Pack"))</f>
        <v>2-Pack</v>
      </c>
      <c r="T306" s="190">
        <v>10</v>
      </c>
      <c r="U306" s="193"/>
      <c r="V306" s="211"/>
      <c r="Y306" s="190">
        <v>0</v>
      </c>
      <c r="Z306" s="190"/>
      <c r="AA306" s="188" t="s">
        <v>472</v>
      </c>
      <c r="AB306" s="189"/>
      <c r="AC306" s="189"/>
    </row>
    <row r="307" spans="2:29">
      <c r="B307" s="190">
        <v>92</v>
      </c>
      <c r="C307" s="190">
        <v>10</v>
      </c>
      <c r="D307" s="216">
        <v>44994</v>
      </c>
      <c r="E307" s="224" t="s">
        <v>108</v>
      </c>
      <c r="F307" s="224" t="s">
        <v>92</v>
      </c>
      <c r="G307" s="188" t="s">
        <v>163</v>
      </c>
      <c r="H307" s="208" t="s">
        <v>374</v>
      </c>
      <c r="I307" s="208" t="s">
        <v>375</v>
      </c>
      <c r="J307" s="188" t="s">
        <v>897</v>
      </c>
      <c r="K307" s="188" t="s">
        <v>898</v>
      </c>
      <c r="L307" s="195" t="s">
        <v>19</v>
      </c>
      <c r="M307" s="195"/>
      <c r="N307" s="188" t="s">
        <v>376</v>
      </c>
      <c r="O307" s="213">
        <v>29.84</v>
      </c>
      <c r="P307" s="212">
        <f>IFERROR(O307/R307,"-")</f>
        <v>4.9733333333333336</v>
      </c>
      <c r="Q307" s="212">
        <f t="shared" si="7"/>
        <v>0.41444444444444445</v>
      </c>
      <c r="R307" s="211">
        <v>6</v>
      </c>
      <c r="S307" s="194" t="s">
        <v>377</v>
      </c>
      <c r="T307" s="190">
        <v>12</v>
      </c>
      <c r="U307" s="193"/>
      <c r="V307" s="211">
        <v>0</v>
      </c>
      <c r="W307" s="188" t="s">
        <v>486</v>
      </c>
      <c r="X307" s="211">
        <v>0</v>
      </c>
      <c r="Y307" s="190">
        <v>0</v>
      </c>
      <c r="Z307" s="190"/>
      <c r="AA307" s="188" t="s">
        <v>472</v>
      </c>
      <c r="AB307" s="189" t="s">
        <v>1344</v>
      </c>
      <c r="AC307" s="189"/>
    </row>
    <row r="308" spans="2:29">
      <c r="B308" s="190">
        <v>92</v>
      </c>
      <c r="C308" s="190"/>
      <c r="D308" s="216">
        <v>45009</v>
      </c>
      <c r="E308" s="216"/>
      <c r="F308" s="229" t="s">
        <v>9</v>
      </c>
      <c r="G308" s="228" t="s">
        <v>601</v>
      </c>
      <c r="H308" s="208" t="s">
        <v>2317</v>
      </c>
      <c r="I308" s="228" t="s">
        <v>602</v>
      </c>
      <c r="J308" s="188" t="s">
        <v>1705</v>
      </c>
      <c r="K308" s="188" t="s">
        <v>1706</v>
      </c>
      <c r="L308" s="190"/>
      <c r="M308" s="190"/>
      <c r="N308" s="228" t="s">
        <v>601</v>
      </c>
      <c r="O308" s="228"/>
      <c r="P308" s="212">
        <v>8.9949999999999992</v>
      </c>
      <c r="Q308" s="212">
        <f t="shared" si="7"/>
        <v>0.89949999999999997</v>
      </c>
      <c r="R308" s="212"/>
      <c r="S308" s="212"/>
      <c r="T308" s="190">
        <v>10</v>
      </c>
      <c r="U308" s="212"/>
      <c r="V308" s="212"/>
      <c r="W308" s="188" t="s">
        <v>1703</v>
      </c>
      <c r="X308" s="190">
        <v>1</v>
      </c>
      <c r="Y308" s="190">
        <v>1</v>
      </c>
      <c r="Z308" s="190"/>
      <c r="AA308" s="190"/>
      <c r="AB308" s="189" t="s">
        <v>1344</v>
      </c>
      <c r="AC308" s="189"/>
    </row>
    <row r="309" spans="2:29">
      <c r="B309" s="190">
        <v>92</v>
      </c>
      <c r="C309" s="190">
        <v>88</v>
      </c>
      <c r="D309" s="216" t="e">
        <f>VLOOKUP($C309,#REF!,6,FALSE)</f>
        <v>#REF!</v>
      </c>
      <c r="E309" s="215" t="e">
        <f>VLOOKUP($C309,#REF!,2,FALSE)</f>
        <v>#REF!</v>
      </c>
      <c r="F309" s="215" t="s">
        <v>1341</v>
      </c>
      <c r="G309" s="188" t="s">
        <v>706</v>
      </c>
      <c r="H309" s="208" t="s">
        <v>706</v>
      </c>
      <c r="I309" s="188" t="s">
        <v>707</v>
      </c>
      <c r="J309" s="188" t="s">
        <v>1311</v>
      </c>
      <c r="K309" s="188" t="s">
        <v>1068</v>
      </c>
      <c r="L309" s="225" t="s">
        <v>350</v>
      </c>
      <c r="M309" s="195"/>
      <c r="N309" s="208" t="s">
        <v>2307</v>
      </c>
      <c r="O309" s="213">
        <v>20.89</v>
      </c>
      <c r="P309" s="212">
        <f>IFERROR(O309/R309,"-")</f>
        <v>6.9633333333333338</v>
      </c>
      <c r="Q309" s="212">
        <f t="shared" si="7"/>
        <v>0.69633333333333336</v>
      </c>
      <c r="R309" s="211">
        <v>3</v>
      </c>
      <c r="S309" s="194" t="str">
        <f>IF(R309=1,"Single canister",CONCATENATE(R309,"-Pack"))</f>
        <v>3-Pack</v>
      </c>
      <c r="T309" s="190">
        <v>10</v>
      </c>
      <c r="U309" s="193"/>
      <c r="V309" s="211"/>
      <c r="Y309" s="190">
        <v>1</v>
      </c>
      <c r="Z309" s="190"/>
      <c r="AA309" s="188" t="s">
        <v>472</v>
      </c>
      <c r="AB309" s="189"/>
      <c r="AC309" s="189"/>
    </row>
    <row r="310" spans="2:29">
      <c r="B310" s="190">
        <v>93</v>
      </c>
      <c r="C310" s="190">
        <v>10</v>
      </c>
      <c r="D310" s="216">
        <v>44994</v>
      </c>
      <c r="E310" s="224" t="s">
        <v>108</v>
      </c>
      <c r="F310" s="224" t="s">
        <v>92</v>
      </c>
      <c r="G310" s="188" t="s">
        <v>184</v>
      </c>
      <c r="H310" s="208" t="s">
        <v>901</v>
      </c>
      <c r="I310" s="188" t="s">
        <v>901</v>
      </c>
      <c r="J310" s="188" t="s">
        <v>902</v>
      </c>
      <c r="K310" s="188" t="s">
        <v>903</v>
      </c>
      <c r="L310" s="225" t="s">
        <v>350</v>
      </c>
      <c r="M310" s="225"/>
      <c r="N310" s="188"/>
      <c r="O310" s="213">
        <v>1.25</v>
      </c>
      <c r="P310" s="212">
        <f>IFERROR(O310/R310,"-")</f>
        <v>1.25</v>
      </c>
      <c r="Q310" s="212">
        <f t="shared" si="7"/>
        <v>0.625</v>
      </c>
      <c r="R310" s="211">
        <v>1</v>
      </c>
      <c r="S310" s="194" t="s">
        <v>369</v>
      </c>
      <c r="T310" s="190">
        <v>2</v>
      </c>
      <c r="U310" s="193"/>
      <c r="V310" s="211">
        <v>0</v>
      </c>
      <c r="W310" s="188" t="s">
        <v>486</v>
      </c>
      <c r="X310" s="211">
        <v>0</v>
      </c>
      <c r="Y310" s="190">
        <v>1</v>
      </c>
      <c r="Z310" s="190"/>
      <c r="AA310" s="188" t="s">
        <v>472</v>
      </c>
      <c r="AB310" s="189" t="s">
        <v>1425</v>
      </c>
      <c r="AC310" s="189"/>
    </row>
    <row r="311" spans="2:29">
      <c r="B311" s="190">
        <v>93</v>
      </c>
      <c r="C311" s="190"/>
      <c r="D311" s="216">
        <v>45009</v>
      </c>
      <c r="E311" s="216"/>
      <c r="F311" s="229" t="s">
        <v>9</v>
      </c>
      <c r="G311" s="228" t="s">
        <v>601</v>
      </c>
      <c r="H311" s="208" t="s">
        <v>2317</v>
      </c>
      <c r="I311" s="228" t="s">
        <v>602</v>
      </c>
      <c r="J311" s="188" t="s">
        <v>1707</v>
      </c>
      <c r="K311" s="188" t="s">
        <v>1708</v>
      </c>
      <c r="L311" s="190"/>
      <c r="M311" s="190"/>
      <c r="N311" s="228" t="s">
        <v>601</v>
      </c>
      <c r="O311" s="228"/>
      <c r="P311" s="212">
        <v>6.6633333333333331</v>
      </c>
      <c r="Q311" s="212">
        <f t="shared" si="7"/>
        <v>0.66633333333333333</v>
      </c>
      <c r="R311" s="212"/>
      <c r="S311" s="212"/>
      <c r="T311" s="190">
        <v>10</v>
      </c>
      <c r="U311" s="212"/>
      <c r="V311" s="212"/>
      <c r="W311" s="188" t="s">
        <v>1703</v>
      </c>
      <c r="X311" s="190">
        <v>1</v>
      </c>
      <c r="Y311" s="190">
        <v>1</v>
      </c>
      <c r="Z311" s="190"/>
      <c r="AA311" s="190"/>
      <c r="AB311" s="189" t="s">
        <v>1344</v>
      </c>
      <c r="AC311" s="189"/>
    </row>
    <row r="312" spans="2:29">
      <c r="B312" s="190">
        <v>93</v>
      </c>
      <c r="C312" s="190">
        <v>88</v>
      </c>
      <c r="D312" s="216" t="e">
        <f>VLOOKUP($C312,#REF!,6,FALSE)</f>
        <v>#REF!</v>
      </c>
      <c r="E312" s="215" t="e">
        <f>VLOOKUP($C312,#REF!,2,FALSE)</f>
        <v>#REF!</v>
      </c>
      <c r="F312" s="215" t="s">
        <v>1341</v>
      </c>
      <c r="G312" s="188" t="s">
        <v>706</v>
      </c>
      <c r="H312" s="208" t="s">
        <v>706</v>
      </c>
      <c r="I312" s="188" t="s">
        <v>707</v>
      </c>
      <c r="J312" s="188" t="s">
        <v>1314</v>
      </c>
      <c r="K312" s="188" t="s">
        <v>1076</v>
      </c>
      <c r="L312" s="225" t="s">
        <v>350</v>
      </c>
      <c r="M312" s="195"/>
      <c r="N312" s="208" t="s">
        <v>2307</v>
      </c>
      <c r="O312" s="213">
        <v>10.99</v>
      </c>
      <c r="P312" s="212">
        <f>IFERROR(O312/R312,"-")</f>
        <v>10.99</v>
      </c>
      <c r="Q312" s="212">
        <f t="shared" si="7"/>
        <v>1.099</v>
      </c>
      <c r="R312" s="211">
        <v>1</v>
      </c>
      <c r="S312" s="194" t="str">
        <f>IF(R312=1,"Single canister",CONCATENATE(R312,"-Pack"))</f>
        <v>Single canister</v>
      </c>
      <c r="T312" s="190">
        <v>10</v>
      </c>
      <c r="U312" s="193"/>
      <c r="V312" s="211"/>
      <c r="Y312" s="190">
        <v>1</v>
      </c>
      <c r="Z312" s="190"/>
      <c r="AA312" s="188" t="s">
        <v>472</v>
      </c>
      <c r="AB312" s="189"/>
      <c r="AC312" s="189"/>
    </row>
    <row r="313" spans="2:29">
      <c r="B313" s="190">
        <v>94</v>
      </c>
      <c r="C313" s="190"/>
      <c r="D313" s="216">
        <v>45009</v>
      </c>
      <c r="E313" s="216"/>
      <c r="F313" s="229" t="s">
        <v>9</v>
      </c>
      <c r="G313" s="228" t="s">
        <v>601</v>
      </c>
      <c r="H313" s="208" t="s">
        <v>2317</v>
      </c>
      <c r="I313" s="228" t="s">
        <v>602</v>
      </c>
      <c r="J313" s="188" t="s">
        <v>1709</v>
      </c>
      <c r="K313" s="188" t="s">
        <v>1710</v>
      </c>
      <c r="L313" s="190"/>
      <c r="M313" s="190"/>
      <c r="N313" s="228" t="s">
        <v>601</v>
      </c>
      <c r="O313" s="228"/>
      <c r="P313" s="212">
        <v>6.7474999999999996</v>
      </c>
      <c r="Q313" s="212">
        <f t="shared" si="7"/>
        <v>0.67474999999999996</v>
      </c>
      <c r="R313" s="212"/>
      <c r="S313" s="212"/>
      <c r="T313" s="190">
        <v>10</v>
      </c>
      <c r="U313" s="212"/>
      <c r="V313" s="212"/>
      <c r="W313" s="188" t="s">
        <v>1703</v>
      </c>
      <c r="X313" s="190">
        <v>1</v>
      </c>
      <c r="Y313" s="190">
        <v>1</v>
      </c>
      <c r="Z313" s="190"/>
      <c r="AA313" s="190"/>
      <c r="AB313" s="189" t="s">
        <v>1344</v>
      </c>
      <c r="AC313" s="189"/>
    </row>
    <row r="314" spans="2:29">
      <c r="B314" s="190">
        <v>94</v>
      </c>
      <c r="C314" s="190">
        <v>10</v>
      </c>
      <c r="D314" s="216">
        <v>44994</v>
      </c>
      <c r="E314" s="224" t="s">
        <v>108</v>
      </c>
      <c r="F314" s="224" t="s">
        <v>92</v>
      </c>
      <c r="G314" s="188" t="s">
        <v>2333</v>
      </c>
      <c r="H314" s="208" t="s">
        <v>394</v>
      </c>
      <c r="I314" s="188" t="s">
        <v>906</v>
      </c>
      <c r="J314" s="188" t="s">
        <v>907</v>
      </c>
      <c r="K314" s="188" t="s">
        <v>908</v>
      </c>
      <c r="L314" s="195" t="s">
        <v>19</v>
      </c>
      <c r="M314" s="195"/>
      <c r="N314" s="188" t="s">
        <v>396</v>
      </c>
      <c r="O314" s="213">
        <v>10.69</v>
      </c>
      <c r="P314" s="212">
        <f t="shared" ref="P314:P345" si="8">IFERROR(O314/R314,"-")</f>
        <v>10.69</v>
      </c>
      <c r="Q314" s="212">
        <f t="shared" si="7"/>
        <v>1.069</v>
      </c>
      <c r="R314" s="211">
        <v>1</v>
      </c>
      <c r="S314" s="194" t="s">
        <v>369</v>
      </c>
      <c r="T314" s="190">
        <v>10</v>
      </c>
      <c r="U314" s="193"/>
      <c r="V314" s="211">
        <v>1</v>
      </c>
      <c r="W314" s="188" t="s">
        <v>910</v>
      </c>
      <c r="X314" s="211">
        <v>1</v>
      </c>
      <c r="Y314" s="190">
        <v>1</v>
      </c>
      <c r="Z314" s="190"/>
      <c r="AA314" s="188" t="s">
        <v>472</v>
      </c>
      <c r="AB314" s="189" t="s">
        <v>1425</v>
      </c>
      <c r="AC314" s="189"/>
    </row>
    <row r="315" spans="2:29">
      <c r="B315" s="190">
        <v>94</v>
      </c>
      <c r="C315" s="190">
        <v>88</v>
      </c>
      <c r="D315" s="216" t="e">
        <f>VLOOKUP($C315,#REF!,6,FALSE)</f>
        <v>#REF!</v>
      </c>
      <c r="E315" s="215" t="e">
        <f>VLOOKUP($C315,#REF!,2,FALSE)</f>
        <v>#REF!</v>
      </c>
      <c r="F315" s="215" t="s">
        <v>1341</v>
      </c>
      <c r="G315" s="188" t="s">
        <v>706</v>
      </c>
      <c r="H315" s="208" t="s">
        <v>706</v>
      </c>
      <c r="I315" s="188" t="s">
        <v>707</v>
      </c>
      <c r="J315" s="188" t="s">
        <v>1315</v>
      </c>
      <c r="K315" s="188" t="s">
        <v>1078</v>
      </c>
      <c r="L315" s="225" t="s">
        <v>350</v>
      </c>
      <c r="M315" s="195"/>
      <c r="N315" s="208" t="s">
        <v>2307</v>
      </c>
      <c r="O315" s="213">
        <v>7.49</v>
      </c>
      <c r="P315" s="212">
        <f t="shared" si="8"/>
        <v>7.49</v>
      </c>
      <c r="Q315" s="212">
        <f t="shared" si="7"/>
        <v>2.14</v>
      </c>
      <c r="R315" s="211">
        <v>1</v>
      </c>
      <c r="S315" s="194" t="str">
        <f>IF(R315=1,"Single canister",CONCATENATE(R315,"-Pack"))</f>
        <v>Single canister</v>
      </c>
      <c r="T315" s="190">
        <v>3.5</v>
      </c>
      <c r="U315" s="193"/>
      <c r="V315" s="211"/>
      <c r="Y315" s="190">
        <v>1</v>
      </c>
      <c r="Z315" s="190"/>
      <c r="AA315" s="188" t="s">
        <v>472</v>
      </c>
      <c r="AB315" s="189"/>
      <c r="AC315" s="189"/>
    </row>
    <row r="316" spans="2:29">
      <c r="B316" s="190">
        <v>95</v>
      </c>
      <c r="C316" s="190">
        <v>89</v>
      </c>
      <c r="D316" s="216" t="e">
        <f>VLOOKUP($C316,#REF!,6,FALSE)</f>
        <v>#REF!</v>
      </c>
      <c r="E316" s="215" t="e">
        <f>VLOOKUP($C316,#REF!,2,FALSE)</f>
        <v>#REF!</v>
      </c>
      <c r="F316" s="215" t="s">
        <v>1342</v>
      </c>
      <c r="G316" s="208" t="s">
        <v>374</v>
      </c>
      <c r="H316" s="208" t="s">
        <v>374</v>
      </c>
      <c r="I316" s="208" t="s">
        <v>375</v>
      </c>
      <c r="J316" s="208" t="s">
        <v>1172</v>
      </c>
      <c r="K316" s="208" t="s">
        <v>1182</v>
      </c>
      <c r="L316" s="195" t="s">
        <v>19</v>
      </c>
      <c r="M316" s="195"/>
      <c r="N316" s="188" t="s">
        <v>376</v>
      </c>
      <c r="O316" s="213">
        <v>8.8800000000000008</v>
      </c>
      <c r="P316" s="212">
        <f t="shared" si="8"/>
        <v>4.4400000000000004</v>
      </c>
      <c r="Q316" s="212">
        <f t="shared" si="7"/>
        <v>0.44400000000000006</v>
      </c>
      <c r="R316" s="211">
        <v>2</v>
      </c>
      <c r="S316" s="194" t="str">
        <f>IF(R316=1,"Single canister",CONCATENATE(R316,"-Pack"))</f>
        <v>2-Pack</v>
      </c>
      <c r="T316" s="211">
        <v>10</v>
      </c>
      <c r="U316" s="208" t="s">
        <v>1343</v>
      </c>
      <c r="V316" s="211">
        <v>1</v>
      </c>
      <c r="W316" s="208" t="s">
        <v>1175</v>
      </c>
      <c r="X316" s="211">
        <v>1</v>
      </c>
      <c r="Y316" s="211">
        <v>1</v>
      </c>
      <c r="Z316" s="211"/>
      <c r="AA316" s="208" t="s">
        <v>1177</v>
      </c>
      <c r="AB316" s="189" t="s">
        <v>1344</v>
      </c>
      <c r="AC316" s="189"/>
    </row>
    <row r="317" spans="2:29">
      <c r="B317" s="190">
        <v>95</v>
      </c>
      <c r="C317" s="190">
        <v>10</v>
      </c>
      <c r="D317" s="216">
        <v>44994</v>
      </c>
      <c r="E317" s="224" t="s">
        <v>108</v>
      </c>
      <c r="F317" s="224" t="s">
        <v>92</v>
      </c>
      <c r="G317" s="188" t="s">
        <v>2334</v>
      </c>
      <c r="H317" s="208" t="s">
        <v>374</v>
      </c>
      <c r="I317" s="208" t="s">
        <v>375</v>
      </c>
      <c r="J317" s="188" t="s">
        <v>913</v>
      </c>
      <c r="K317" s="188" t="s">
        <v>914</v>
      </c>
      <c r="L317" s="195" t="s">
        <v>19</v>
      </c>
      <c r="M317" s="195"/>
      <c r="N317" s="188" t="s">
        <v>376</v>
      </c>
      <c r="O317" s="213">
        <v>4.21</v>
      </c>
      <c r="P317" s="212">
        <f t="shared" si="8"/>
        <v>4.21</v>
      </c>
      <c r="Q317" s="212">
        <f t="shared" si="7"/>
        <v>0.60142857142857142</v>
      </c>
      <c r="R317" s="211">
        <v>1</v>
      </c>
      <c r="S317" s="194" t="s">
        <v>369</v>
      </c>
      <c r="T317" s="190">
        <v>7</v>
      </c>
      <c r="U317" s="193"/>
      <c r="V317" s="211">
        <v>1</v>
      </c>
      <c r="W317" s="188" t="s">
        <v>917</v>
      </c>
      <c r="X317" s="211">
        <v>1</v>
      </c>
      <c r="Y317" s="211">
        <v>0</v>
      </c>
      <c r="Z317" s="211"/>
      <c r="AA317" s="188" t="s">
        <v>918</v>
      </c>
      <c r="AB317" s="189" t="s">
        <v>1344</v>
      </c>
      <c r="AC317" s="189"/>
    </row>
    <row r="318" spans="2:29">
      <c r="B318" s="190">
        <v>96</v>
      </c>
      <c r="C318" s="190">
        <v>10</v>
      </c>
      <c r="D318" s="216">
        <v>44994</v>
      </c>
      <c r="E318" s="224" t="s">
        <v>108</v>
      </c>
      <c r="F318" s="224" t="s">
        <v>92</v>
      </c>
      <c r="G318" s="188" t="s">
        <v>100</v>
      </c>
      <c r="H318" s="208" t="s">
        <v>374</v>
      </c>
      <c r="I318" s="208" t="s">
        <v>375</v>
      </c>
      <c r="J318" s="188" t="s">
        <v>921</v>
      </c>
      <c r="K318" s="188" t="s">
        <v>922</v>
      </c>
      <c r="L318" s="195" t="s">
        <v>19</v>
      </c>
      <c r="M318" s="195"/>
      <c r="N318" s="188" t="s">
        <v>376</v>
      </c>
      <c r="O318" s="213">
        <v>21.99</v>
      </c>
      <c r="P318" s="212">
        <f t="shared" si="8"/>
        <v>21.99</v>
      </c>
      <c r="Q318" s="212">
        <f t="shared" si="7"/>
        <v>6.282857142857142</v>
      </c>
      <c r="R318" s="211">
        <v>1</v>
      </c>
      <c r="S318" s="194" t="s">
        <v>369</v>
      </c>
      <c r="T318" s="190">
        <v>3.5</v>
      </c>
      <c r="U318" s="193"/>
      <c r="V318" s="211">
        <v>0</v>
      </c>
      <c r="W318" s="188" t="s">
        <v>486</v>
      </c>
      <c r="X318" s="211">
        <v>0</v>
      </c>
      <c r="Y318" s="190">
        <v>1</v>
      </c>
      <c r="Z318" s="190"/>
      <c r="AA318" s="188" t="s">
        <v>472</v>
      </c>
      <c r="AB318" s="189" t="s">
        <v>1344</v>
      </c>
      <c r="AC318" s="189"/>
    </row>
    <row r="319" spans="2:29">
      <c r="B319" s="190">
        <v>96</v>
      </c>
      <c r="C319" s="190">
        <v>89</v>
      </c>
      <c r="D319" s="216" t="e">
        <f>VLOOKUP($C319,#REF!,6,FALSE)</f>
        <v>#REF!</v>
      </c>
      <c r="E319" s="215" t="e">
        <f>VLOOKUP($C319,#REF!,2,FALSE)</f>
        <v>#REF!</v>
      </c>
      <c r="F319" s="215" t="s">
        <v>1342</v>
      </c>
      <c r="G319" s="188" t="s">
        <v>85</v>
      </c>
      <c r="H319" s="208" t="s">
        <v>2303</v>
      </c>
      <c r="I319" s="208" t="s">
        <v>2303</v>
      </c>
      <c r="J319" s="188" t="s">
        <v>1251</v>
      </c>
      <c r="K319" s="188" t="s">
        <v>1324</v>
      </c>
      <c r="L319" s="195" t="s">
        <v>350</v>
      </c>
      <c r="M319" s="195"/>
      <c r="N319" s="208" t="s">
        <v>1254</v>
      </c>
      <c r="O319" s="213">
        <v>7.88</v>
      </c>
      <c r="P319" s="212">
        <f t="shared" si="8"/>
        <v>7.88</v>
      </c>
      <c r="Q319" s="212">
        <f t="shared" si="7"/>
        <v>0.78800000000000003</v>
      </c>
      <c r="R319" s="211">
        <v>1</v>
      </c>
      <c r="S319" s="194" t="str">
        <f>IF(R319=1,"Single canister",CONCATENATE(R319,"-Pack"))</f>
        <v>Single canister</v>
      </c>
      <c r="T319" s="190">
        <v>10</v>
      </c>
      <c r="U319" s="193"/>
      <c r="V319" s="211"/>
      <c r="Y319" s="190">
        <v>1</v>
      </c>
      <c r="Z319" s="190"/>
      <c r="AA319" s="188" t="s">
        <v>472</v>
      </c>
      <c r="AB319" s="189"/>
      <c r="AC319" s="189"/>
    </row>
    <row r="320" spans="2:29">
      <c r="B320" s="190">
        <v>97</v>
      </c>
      <c r="C320" s="190">
        <v>10</v>
      </c>
      <c r="D320" s="216">
        <v>44994</v>
      </c>
      <c r="E320" s="224" t="s">
        <v>108</v>
      </c>
      <c r="F320" s="224" t="s">
        <v>92</v>
      </c>
      <c r="G320" s="188" t="s">
        <v>100</v>
      </c>
      <c r="H320" s="208" t="s">
        <v>374</v>
      </c>
      <c r="I320" s="208" t="s">
        <v>375</v>
      </c>
      <c r="J320" s="188" t="s">
        <v>406</v>
      </c>
      <c r="K320" s="188" t="s">
        <v>924</v>
      </c>
      <c r="L320" s="195" t="s">
        <v>19</v>
      </c>
      <c r="M320" s="195"/>
      <c r="N320" s="188" t="s">
        <v>376</v>
      </c>
      <c r="O320" s="213">
        <v>19.989999999999998</v>
      </c>
      <c r="P320" s="212">
        <f t="shared" si="8"/>
        <v>19.989999999999998</v>
      </c>
      <c r="Q320" s="212">
        <f t="shared" ref="Q320:Q351" si="9">IFERROR(P320/T320,"-")</f>
        <v>1.9989999999999999</v>
      </c>
      <c r="R320" s="211">
        <v>1</v>
      </c>
      <c r="S320" s="194" t="s">
        <v>369</v>
      </c>
      <c r="T320" s="190">
        <v>10</v>
      </c>
      <c r="U320" s="193"/>
      <c r="V320" s="211">
        <v>0</v>
      </c>
      <c r="W320" s="188" t="s">
        <v>486</v>
      </c>
      <c r="X320" s="211">
        <v>0</v>
      </c>
      <c r="Y320" s="211">
        <v>0</v>
      </c>
      <c r="Z320" s="211"/>
      <c r="AA320" s="188" t="s">
        <v>472</v>
      </c>
      <c r="AB320" s="189" t="s">
        <v>1344</v>
      </c>
      <c r="AC320" s="189"/>
    </row>
    <row r="321" spans="2:29">
      <c r="B321" s="190">
        <v>97</v>
      </c>
      <c r="C321" s="190">
        <v>89</v>
      </c>
      <c r="D321" s="216" t="e">
        <f>VLOOKUP($C321,#REF!,6,FALSE)</f>
        <v>#REF!</v>
      </c>
      <c r="E321" s="215" t="e">
        <f>VLOOKUP($C321,#REF!,2,FALSE)</f>
        <v>#REF!</v>
      </c>
      <c r="F321" s="215" t="s">
        <v>1342</v>
      </c>
      <c r="G321" s="188" t="s">
        <v>85</v>
      </c>
      <c r="H321" s="208" t="s">
        <v>2303</v>
      </c>
      <c r="I321" s="208" t="s">
        <v>2303</v>
      </c>
      <c r="J321" s="188" t="s">
        <v>1258</v>
      </c>
      <c r="K321" s="188" t="s">
        <v>1307</v>
      </c>
      <c r="L321" s="195" t="s">
        <v>350</v>
      </c>
      <c r="M321" s="195"/>
      <c r="N321" s="208" t="s">
        <v>1254</v>
      </c>
      <c r="O321" s="213">
        <v>14.88</v>
      </c>
      <c r="P321" s="212">
        <f t="shared" si="8"/>
        <v>7.44</v>
      </c>
      <c r="Q321" s="212">
        <f t="shared" si="9"/>
        <v>0.74399999999999999</v>
      </c>
      <c r="R321" s="211">
        <v>2</v>
      </c>
      <c r="S321" s="194" t="str">
        <f>IF(R321=1,"Single canister",CONCATENATE(R321,"-Pack"))</f>
        <v>2-Pack</v>
      </c>
      <c r="T321" s="190">
        <v>10</v>
      </c>
      <c r="U321" s="193"/>
      <c r="V321" s="211"/>
      <c r="Y321" s="190">
        <v>1</v>
      </c>
      <c r="Z321" s="190"/>
      <c r="AA321" s="188" t="s">
        <v>472</v>
      </c>
      <c r="AB321" s="189"/>
      <c r="AC321" s="189"/>
    </row>
    <row r="322" spans="2:29">
      <c r="B322" s="190">
        <v>98</v>
      </c>
      <c r="C322" s="190">
        <v>90</v>
      </c>
      <c r="D322" s="216" t="e">
        <f>VLOOKUP($C322,#REF!,6,FALSE)</f>
        <v>#REF!</v>
      </c>
      <c r="E322" s="215" t="e">
        <f>VLOOKUP($C322,#REF!,2,FALSE)</f>
        <v>#REF!</v>
      </c>
      <c r="F322" s="215" t="s">
        <v>1342</v>
      </c>
      <c r="G322" s="188" t="s">
        <v>414</v>
      </c>
      <c r="H322" s="208" t="s">
        <v>694</v>
      </c>
      <c r="I322" s="188" t="s">
        <v>694</v>
      </c>
      <c r="J322" s="188" t="s">
        <v>1151</v>
      </c>
      <c r="K322" s="188" t="s">
        <v>1309</v>
      </c>
      <c r="L322" s="225" t="s">
        <v>19</v>
      </c>
      <c r="M322" s="195"/>
      <c r="N322" s="208" t="s">
        <v>416</v>
      </c>
      <c r="O322" s="213">
        <v>12.99</v>
      </c>
      <c r="P322" s="212">
        <f t="shared" si="8"/>
        <v>6.4950000000000001</v>
      </c>
      <c r="Q322" s="212">
        <f t="shared" si="9"/>
        <v>0.64949999999999997</v>
      </c>
      <c r="R322" s="211">
        <v>2</v>
      </c>
      <c r="S322" s="194" t="str">
        <f>IF(R322=1,"Single canister",CONCATENATE(R322,"-Pack"))</f>
        <v>2-Pack</v>
      </c>
      <c r="T322" s="190">
        <v>10</v>
      </c>
      <c r="U322" s="193"/>
      <c r="V322" s="211"/>
      <c r="Y322" s="190">
        <v>0</v>
      </c>
      <c r="Z322" s="190"/>
      <c r="AA322" s="188" t="s">
        <v>472</v>
      </c>
      <c r="AB322" s="189"/>
      <c r="AC322" s="189"/>
    </row>
    <row r="323" spans="2:29">
      <c r="B323" s="190">
        <v>98</v>
      </c>
      <c r="C323" s="190">
        <v>10</v>
      </c>
      <c r="D323" s="216">
        <v>44994</v>
      </c>
      <c r="E323" s="224" t="s">
        <v>108</v>
      </c>
      <c r="F323" s="224" t="s">
        <v>92</v>
      </c>
      <c r="G323" s="188" t="s">
        <v>100</v>
      </c>
      <c r="H323" s="208" t="s">
        <v>100</v>
      </c>
      <c r="I323" s="188" t="s">
        <v>401</v>
      </c>
      <c r="J323" s="188" t="s">
        <v>926</v>
      </c>
      <c r="K323" s="188" t="s">
        <v>927</v>
      </c>
      <c r="L323" s="195" t="s">
        <v>19</v>
      </c>
      <c r="M323" s="195"/>
      <c r="N323" s="188" t="s">
        <v>403</v>
      </c>
      <c r="O323" s="213">
        <v>12.99</v>
      </c>
      <c r="P323" s="212">
        <f t="shared" si="8"/>
        <v>12.99</v>
      </c>
      <c r="Q323" s="212">
        <f t="shared" si="9"/>
        <v>1.2989999999999999</v>
      </c>
      <c r="R323" s="211">
        <v>1</v>
      </c>
      <c r="S323" s="194" t="s">
        <v>369</v>
      </c>
      <c r="T323" s="190">
        <v>10</v>
      </c>
      <c r="U323" s="193"/>
      <c r="V323" s="211">
        <v>1</v>
      </c>
      <c r="W323" s="188" t="s">
        <v>930</v>
      </c>
      <c r="X323" s="211">
        <v>1</v>
      </c>
      <c r="Y323" s="190">
        <v>1</v>
      </c>
      <c r="Z323" s="190"/>
      <c r="AA323" s="188" t="s">
        <v>472</v>
      </c>
      <c r="AB323" s="189" t="s">
        <v>1344</v>
      </c>
      <c r="AC323" s="189"/>
    </row>
    <row r="324" spans="2:29">
      <c r="B324" s="190">
        <v>99</v>
      </c>
      <c r="C324" s="190">
        <v>15</v>
      </c>
      <c r="D324" s="216">
        <v>44993</v>
      </c>
      <c r="E324" s="224" t="s">
        <v>120</v>
      </c>
      <c r="F324" s="224" t="s">
        <v>82</v>
      </c>
      <c r="G324" s="208" t="s">
        <v>120</v>
      </c>
      <c r="H324" s="208" t="s">
        <v>120</v>
      </c>
      <c r="I324" s="188" t="s">
        <v>932</v>
      </c>
      <c r="J324" s="188" t="s">
        <v>932</v>
      </c>
      <c r="K324" s="188" t="s">
        <v>933</v>
      </c>
      <c r="L324" s="225" t="s">
        <v>350</v>
      </c>
      <c r="M324" s="225"/>
      <c r="N324" s="188" t="s">
        <v>2335</v>
      </c>
      <c r="O324" s="213" t="s">
        <v>544</v>
      </c>
      <c r="P324" s="212" t="str">
        <f t="shared" si="8"/>
        <v>-</v>
      </c>
      <c r="Q324" s="212" t="str">
        <f t="shared" si="9"/>
        <v>-</v>
      </c>
      <c r="R324" s="211">
        <v>1</v>
      </c>
      <c r="S324" s="194" t="s">
        <v>369</v>
      </c>
      <c r="T324" s="190">
        <v>8</v>
      </c>
      <c r="U324" s="193"/>
      <c r="V324" s="211">
        <v>0</v>
      </c>
      <c r="W324" s="188" t="s">
        <v>486</v>
      </c>
      <c r="X324" s="211">
        <v>0</v>
      </c>
      <c r="Y324" s="211">
        <v>1</v>
      </c>
      <c r="Z324" s="211"/>
      <c r="AA324" s="188" t="s">
        <v>472</v>
      </c>
      <c r="AB324" s="189" t="s">
        <v>1344</v>
      </c>
      <c r="AC324" s="189"/>
    </row>
    <row r="325" spans="2:29">
      <c r="B325" s="190">
        <v>99</v>
      </c>
      <c r="C325" s="190">
        <v>90</v>
      </c>
      <c r="D325" s="216" t="e">
        <f>VLOOKUP($C325,#REF!,6,FALSE)</f>
        <v>#REF!</v>
      </c>
      <c r="E325" s="215" t="e">
        <f>VLOOKUP($C325,#REF!,2,FALSE)</f>
        <v>#REF!</v>
      </c>
      <c r="F325" s="215" t="s">
        <v>1342</v>
      </c>
      <c r="G325" s="188" t="s">
        <v>414</v>
      </c>
      <c r="H325" s="208" t="s">
        <v>694</v>
      </c>
      <c r="I325" s="188" t="s">
        <v>694</v>
      </c>
      <c r="J325" s="188" t="s">
        <v>1156</v>
      </c>
      <c r="K325" s="188" t="s">
        <v>1310</v>
      </c>
      <c r="L325" s="225" t="s">
        <v>19</v>
      </c>
      <c r="M325" s="195"/>
      <c r="N325" s="208" t="s">
        <v>416</v>
      </c>
      <c r="O325" s="213">
        <v>6.99</v>
      </c>
      <c r="P325" s="212">
        <f t="shared" si="8"/>
        <v>6.99</v>
      </c>
      <c r="Q325" s="212">
        <f t="shared" si="9"/>
        <v>0.69900000000000007</v>
      </c>
      <c r="R325" s="211">
        <v>1</v>
      </c>
      <c r="S325" s="194" t="str">
        <f>IF(R325=1,"Single canister",CONCATENATE(R325,"-Pack"))</f>
        <v>Single canister</v>
      </c>
      <c r="T325" s="190">
        <v>10</v>
      </c>
      <c r="U325" s="193"/>
      <c r="V325" s="211"/>
      <c r="Y325" s="190">
        <v>0</v>
      </c>
      <c r="Z325" s="190"/>
      <c r="AA325" s="188" t="s">
        <v>472</v>
      </c>
      <c r="AB325" s="189"/>
      <c r="AC325" s="189"/>
    </row>
    <row r="326" spans="2:29">
      <c r="B326" s="190">
        <v>100</v>
      </c>
      <c r="C326" s="190">
        <v>15</v>
      </c>
      <c r="D326" s="216">
        <v>44993</v>
      </c>
      <c r="E326" s="224" t="s">
        <v>120</v>
      </c>
      <c r="F326" s="224" t="s">
        <v>82</v>
      </c>
      <c r="G326" s="208" t="s">
        <v>120</v>
      </c>
      <c r="H326" s="208" t="s">
        <v>120</v>
      </c>
      <c r="I326" s="188" t="s">
        <v>932</v>
      </c>
      <c r="J326" s="188" t="s">
        <v>936</v>
      </c>
      <c r="K326" s="188" t="s">
        <v>937</v>
      </c>
      <c r="L326" s="225" t="s">
        <v>350</v>
      </c>
      <c r="M326" s="225"/>
      <c r="N326" s="188" t="s">
        <v>2335</v>
      </c>
      <c r="O326" s="213" t="s">
        <v>544</v>
      </c>
      <c r="P326" s="212" t="str">
        <f t="shared" si="8"/>
        <v>-</v>
      </c>
      <c r="Q326" s="212" t="str">
        <f t="shared" si="9"/>
        <v>-</v>
      </c>
      <c r="R326" s="211">
        <v>12</v>
      </c>
      <c r="S326" s="194" t="s">
        <v>2251</v>
      </c>
      <c r="T326" s="190">
        <v>8</v>
      </c>
      <c r="U326" s="193"/>
      <c r="V326" s="211">
        <v>0</v>
      </c>
      <c r="W326" s="188" t="s">
        <v>486</v>
      </c>
      <c r="X326" s="211">
        <v>0</v>
      </c>
      <c r="Y326" s="211">
        <v>1</v>
      </c>
      <c r="Z326" s="211"/>
      <c r="AA326" s="188" t="s">
        <v>472</v>
      </c>
      <c r="AB326" s="189" t="s">
        <v>1344</v>
      </c>
      <c r="AC326" s="189"/>
    </row>
    <row r="327" spans="2:29">
      <c r="B327" s="190">
        <v>100</v>
      </c>
      <c r="C327" s="190">
        <v>91</v>
      </c>
      <c r="D327" s="216" t="e">
        <f>VLOOKUP($C327,#REF!,6,FALSE)</f>
        <v>#REF!</v>
      </c>
      <c r="E327" s="215" t="e">
        <f>VLOOKUP($C327,#REF!,2,FALSE)</f>
        <v>#REF!</v>
      </c>
      <c r="F327" s="215" t="s">
        <v>1342</v>
      </c>
      <c r="G327" s="188" t="s">
        <v>706</v>
      </c>
      <c r="H327" s="208" t="s">
        <v>706</v>
      </c>
      <c r="I327" s="188" t="s">
        <v>707</v>
      </c>
      <c r="J327" s="188" t="s">
        <v>1311</v>
      </c>
      <c r="K327" s="188" t="s">
        <v>1068</v>
      </c>
      <c r="L327" s="225" t="s">
        <v>350</v>
      </c>
      <c r="M327" s="195"/>
      <c r="N327" s="208" t="s">
        <v>2307</v>
      </c>
      <c r="O327" s="213">
        <v>20.89</v>
      </c>
      <c r="P327" s="212">
        <f t="shared" si="8"/>
        <v>6.9633333333333338</v>
      </c>
      <c r="Q327" s="212">
        <f t="shared" si="9"/>
        <v>0.69633333333333336</v>
      </c>
      <c r="R327" s="211">
        <v>3</v>
      </c>
      <c r="S327" s="194" t="str">
        <f>IF(R327=1,"Single canister",CONCATENATE(R327,"-Pack"))</f>
        <v>3-Pack</v>
      </c>
      <c r="T327" s="190">
        <v>10</v>
      </c>
      <c r="U327" s="193"/>
      <c r="V327" s="211"/>
      <c r="Y327" s="190">
        <v>1</v>
      </c>
      <c r="Z327" s="190"/>
      <c r="AA327" s="188" t="s">
        <v>472</v>
      </c>
      <c r="AB327" s="189"/>
      <c r="AC327" s="189"/>
    </row>
    <row r="328" spans="2:29">
      <c r="B328" s="190">
        <v>101</v>
      </c>
      <c r="C328" s="190">
        <v>15</v>
      </c>
      <c r="D328" s="216">
        <v>44993</v>
      </c>
      <c r="E328" s="224" t="s">
        <v>120</v>
      </c>
      <c r="F328" s="224" t="s">
        <v>82</v>
      </c>
      <c r="G328" s="208" t="s">
        <v>120</v>
      </c>
      <c r="H328" s="208" t="s">
        <v>120</v>
      </c>
      <c r="I328" s="188" t="s">
        <v>938</v>
      </c>
      <c r="J328" s="188" t="s">
        <v>938</v>
      </c>
      <c r="K328" s="188" t="s">
        <v>939</v>
      </c>
      <c r="L328" s="225" t="s">
        <v>350</v>
      </c>
      <c r="M328" s="225"/>
      <c r="N328" s="188" t="s">
        <v>2335</v>
      </c>
      <c r="O328" s="213" t="s">
        <v>544</v>
      </c>
      <c r="P328" s="212" t="str">
        <f t="shared" si="8"/>
        <v>-</v>
      </c>
      <c r="Q328" s="212" t="str">
        <f t="shared" si="9"/>
        <v>-</v>
      </c>
      <c r="R328" s="211">
        <v>1</v>
      </c>
      <c r="S328" s="194" t="s">
        <v>369</v>
      </c>
      <c r="T328" s="190">
        <v>10</v>
      </c>
      <c r="U328" s="193"/>
      <c r="V328" s="211">
        <v>0</v>
      </c>
      <c r="W328" s="188" t="s">
        <v>486</v>
      </c>
      <c r="X328" s="211">
        <v>0</v>
      </c>
      <c r="Y328" s="211">
        <v>1</v>
      </c>
      <c r="Z328" s="211"/>
      <c r="AA328" s="188" t="s">
        <v>472</v>
      </c>
      <c r="AB328" s="189" t="s">
        <v>2305</v>
      </c>
      <c r="AC328" s="189"/>
    </row>
    <row r="329" spans="2:29">
      <c r="B329" s="190">
        <v>101</v>
      </c>
      <c r="C329" s="190">
        <v>91</v>
      </c>
      <c r="D329" s="216" t="e">
        <f>VLOOKUP($C329,#REF!,6,FALSE)</f>
        <v>#REF!</v>
      </c>
      <c r="E329" s="215" t="e">
        <f>VLOOKUP($C329,#REF!,2,FALSE)</f>
        <v>#REF!</v>
      </c>
      <c r="F329" s="215" t="s">
        <v>1342</v>
      </c>
      <c r="G329" s="188" t="s">
        <v>706</v>
      </c>
      <c r="H329" s="208" t="s">
        <v>706</v>
      </c>
      <c r="I329" s="188" t="s">
        <v>707</v>
      </c>
      <c r="J329" s="188" t="s">
        <v>1314</v>
      </c>
      <c r="K329" s="188" t="s">
        <v>1076</v>
      </c>
      <c r="L329" s="225" t="s">
        <v>350</v>
      </c>
      <c r="M329" s="195"/>
      <c r="N329" s="208" t="s">
        <v>2307</v>
      </c>
      <c r="O329" s="213">
        <v>10.99</v>
      </c>
      <c r="P329" s="212">
        <f t="shared" si="8"/>
        <v>10.99</v>
      </c>
      <c r="Q329" s="212">
        <f t="shared" si="9"/>
        <v>1.099</v>
      </c>
      <c r="R329" s="211">
        <v>1</v>
      </c>
      <c r="S329" s="194" t="str">
        <f>IF(R329=1,"Single canister",CONCATENATE(R329,"-Pack"))</f>
        <v>Single canister</v>
      </c>
      <c r="T329" s="190">
        <v>10</v>
      </c>
      <c r="U329" s="193"/>
      <c r="V329" s="211"/>
      <c r="Y329" s="190">
        <v>1</v>
      </c>
      <c r="Z329" s="190"/>
      <c r="AA329" s="188" t="s">
        <v>472</v>
      </c>
      <c r="AB329" s="189"/>
      <c r="AC329" s="189"/>
    </row>
    <row r="330" spans="2:29">
      <c r="B330" s="190">
        <v>102</v>
      </c>
      <c r="C330" s="190">
        <v>15</v>
      </c>
      <c r="D330" s="216">
        <v>44993</v>
      </c>
      <c r="E330" s="224" t="s">
        <v>120</v>
      </c>
      <c r="F330" s="224" t="s">
        <v>82</v>
      </c>
      <c r="G330" s="208" t="s">
        <v>120</v>
      </c>
      <c r="H330" s="208" t="s">
        <v>120</v>
      </c>
      <c r="I330" s="188" t="s">
        <v>938</v>
      </c>
      <c r="J330" s="188" t="s">
        <v>941</v>
      </c>
      <c r="K330" s="188" t="s">
        <v>942</v>
      </c>
      <c r="L330" s="225" t="s">
        <v>350</v>
      </c>
      <c r="M330" s="225"/>
      <c r="N330" s="188" t="s">
        <v>2335</v>
      </c>
      <c r="O330" s="213" t="s">
        <v>544</v>
      </c>
      <c r="P330" s="212" t="str">
        <f t="shared" si="8"/>
        <v>-</v>
      </c>
      <c r="Q330" s="212" t="str">
        <f t="shared" si="9"/>
        <v>-</v>
      </c>
      <c r="R330" s="211">
        <v>12</v>
      </c>
      <c r="S330" s="194" t="s">
        <v>2251</v>
      </c>
      <c r="T330" s="190">
        <v>10</v>
      </c>
      <c r="U330" s="193"/>
      <c r="V330" s="211">
        <v>0</v>
      </c>
      <c r="W330" s="188" t="s">
        <v>486</v>
      </c>
      <c r="X330" s="211">
        <v>0</v>
      </c>
      <c r="Y330" s="211">
        <v>1</v>
      </c>
      <c r="Z330" s="211"/>
      <c r="AA330" s="188" t="s">
        <v>472</v>
      </c>
      <c r="AB330" s="189" t="s">
        <v>2305</v>
      </c>
      <c r="AC330" s="189"/>
    </row>
    <row r="331" spans="2:29">
      <c r="B331" s="190">
        <v>102</v>
      </c>
      <c r="C331" s="190">
        <v>91</v>
      </c>
      <c r="D331" s="216" t="e">
        <f>VLOOKUP($C331,#REF!,6,FALSE)</f>
        <v>#REF!</v>
      </c>
      <c r="E331" s="215" t="e">
        <f>VLOOKUP($C331,#REF!,2,FALSE)</f>
        <v>#REF!</v>
      </c>
      <c r="F331" s="215" t="s">
        <v>1342</v>
      </c>
      <c r="G331" s="188" t="s">
        <v>706</v>
      </c>
      <c r="H331" s="208" t="s">
        <v>706</v>
      </c>
      <c r="I331" s="188" t="s">
        <v>707</v>
      </c>
      <c r="J331" s="188" t="s">
        <v>1315</v>
      </c>
      <c r="K331" s="188" t="s">
        <v>1078</v>
      </c>
      <c r="L331" s="225" t="s">
        <v>350</v>
      </c>
      <c r="M331" s="195"/>
      <c r="N331" s="208" t="s">
        <v>2307</v>
      </c>
      <c r="O331" s="213">
        <v>7.49</v>
      </c>
      <c r="P331" s="212">
        <f t="shared" si="8"/>
        <v>7.49</v>
      </c>
      <c r="Q331" s="212">
        <f t="shared" si="9"/>
        <v>2.14</v>
      </c>
      <c r="R331" s="211">
        <v>1</v>
      </c>
      <c r="S331" s="194" t="str">
        <f>IF(R331=1,"Single canister",CONCATENATE(R331,"-Pack"))</f>
        <v>Single canister</v>
      </c>
      <c r="T331" s="190">
        <v>3.5</v>
      </c>
      <c r="U331" s="193"/>
      <c r="V331" s="211"/>
      <c r="Y331" s="190">
        <v>1</v>
      </c>
      <c r="Z331" s="190"/>
      <c r="AA331" s="188" t="s">
        <v>472</v>
      </c>
      <c r="AB331" s="189"/>
      <c r="AC331" s="189"/>
    </row>
    <row r="332" spans="2:29">
      <c r="B332" s="190">
        <v>103</v>
      </c>
      <c r="C332" s="190">
        <v>28</v>
      </c>
      <c r="D332" s="216">
        <v>44992</v>
      </c>
      <c r="E332" s="224" t="s">
        <v>150</v>
      </c>
      <c r="F332" s="224" t="s">
        <v>87</v>
      </c>
      <c r="G332" s="188" t="s">
        <v>943</v>
      </c>
      <c r="H332" s="208" t="s">
        <v>943</v>
      </c>
      <c r="I332" s="188" t="s">
        <v>944</v>
      </c>
      <c r="J332" s="188" t="s">
        <v>945</v>
      </c>
      <c r="K332" s="188" t="s">
        <v>946</v>
      </c>
      <c r="L332" s="225" t="s">
        <v>19</v>
      </c>
      <c r="M332" s="225"/>
      <c r="N332" s="188" t="s">
        <v>2336</v>
      </c>
      <c r="O332" s="213">
        <v>18.09</v>
      </c>
      <c r="P332" s="212">
        <f t="shared" si="8"/>
        <v>18.09</v>
      </c>
      <c r="Q332" s="212">
        <f t="shared" si="9"/>
        <v>1.8089999999999999</v>
      </c>
      <c r="R332" s="211">
        <v>1</v>
      </c>
      <c r="S332" s="211" t="s">
        <v>369</v>
      </c>
      <c r="T332" s="190">
        <v>10</v>
      </c>
      <c r="U332" s="193"/>
      <c r="V332" s="211">
        <v>1</v>
      </c>
      <c r="W332" s="188" t="s">
        <v>948</v>
      </c>
      <c r="X332" s="211">
        <v>1</v>
      </c>
      <c r="Y332" s="211">
        <v>1</v>
      </c>
      <c r="Z332" s="211"/>
      <c r="AA332" s="188" t="s">
        <v>472</v>
      </c>
      <c r="AB332" s="189" t="s">
        <v>1425</v>
      </c>
      <c r="AC332" s="189"/>
    </row>
    <row r="333" spans="2:29">
      <c r="B333" s="190">
        <v>103</v>
      </c>
      <c r="C333" s="190">
        <v>92</v>
      </c>
      <c r="D333" s="216" t="e">
        <f>VLOOKUP($C333,#REF!,6,FALSE)</f>
        <v>#REF!</v>
      </c>
      <c r="E333" s="215" t="e">
        <f>VLOOKUP($C333,#REF!,2,FALSE)</f>
        <v>#REF!</v>
      </c>
      <c r="F333" s="215" t="s">
        <v>1345</v>
      </c>
      <c r="G333" s="208" t="s">
        <v>374</v>
      </c>
      <c r="H333" s="208" t="s">
        <v>374</v>
      </c>
      <c r="I333" s="208" t="s">
        <v>375</v>
      </c>
      <c r="J333" s="208" t="s">
        <v>1172</v>
      </c>
      <c r="K333" s="208" t="s">
        <v>1323</v>
      </c>
      <c r="L333" s="195" t="s">
        <v>19</v>
      </c>
      <c r="M333" s="195"/>
      <c r="N333" s="188" t="s">
        <v>376</v>
      </c>
      <c r="O333" s="213">
        <v>12.64</v>
      </c>
      <c r="P333" s="212">
        <f t="shared" si="8"/>
        <v>6.32</v>
      </c>
      <c r="Q333" s="212">
        <f t="shared" si="9"/>
        <v>0.63200000000000001</v>
      </c>
      <c r="R333" s="211">
        <v>2</v>
      </c>
      <c r="S333" s="194" t="str">
        <f>IF(R333=1,"Single canister",CONCATENATE(R333,"-Pack"))</f>
        <v>2-Pack</v>
      </c>
      <c r="T333" s="211">
        <v>10</v>
      </c>
      <c r="U333" s="208" t="s">
        <v>1183</v>
      </c>
      <c r="V333" s="211">
        <v>1</v>
      </c>
      <c r="W333" s="208" t="s">
        <v>1175</v>
      </c>
      <c r="X333" s="211">
        <v>1</v>
      </c>
      <c r="Y333" s="211">
        <v>1</v>
      </c>
      <c r="Z333" s="211"/>
      <c r="AA333" s="208" t="s">
        <v>1177</v>
      </c>
      <c r="AB333" s="189" t="s">
        <v>1344</v>
      </c>
      <c r="AC333" s="189"/>
    </row>
    <row r="334" spans="2:29">
      <c r="B334" s="190">
        <v>104</v>
      </c>
      <c r="C334" s="190">
        <v>28</v>
      </c>
      <c r="D334" s="216">
        <v>44992</v>
      </c>
      <c r="E334" s="224" t="s">
        <v>150</v>
      </c>
      <c r="F334" s="224" t="s">
        <v>87</v>
      </c>
      <c r="G334" s="188" t="s">
        <v>2329</v>
      </c>
      <c r="H334" s="208" t="s">
        <v>857</v>
      </c>
      <c r="I334" s="188" t="s">
        <v>858</v>
      </c>
      <c r="J334" s="188" t="s">
        <v>859</v>
      </c>
      <c r="K334" s="188" t="s">
        <v>950</v>
      </c>
      <c r="L334" s="225" t="s">
        <v>350</v>
      </c>
      <c r="M334" s="225"/>
      <c r="N334" s="188" t="s">
        <v>2330</v>
      </c>
      <c r="O334" s="213">
        <v>54.49</v>
      </c>
      <c r="P334" s="212">
        <f t="shared" si="8"/>
        <v>9.081666666666667</v>
      </c>
      <c r="Q334" s="212">
        <f t="shared" si="9"/>
        <v>2.594761904761905</v>
      </c>
      <c r="R334" s="211">
        <v>6</v>
      </c>
      <c r="S334" s="211" t="s">
        <v>377</v>
      </c>
      <c r="T334" s="190">
        <v>3.5</v>
      </c>
      <c r="U334" s="193"/>
      <c r="V334" s="211">
        <v>0</v>
      </c>
      <c r="X334" s="211">
        <v>0</v>
      </c>
      <c r="Y334" s="211">
        <v>1</v>
      </c>
      <c r="Z334" s="211"/>
      <c r="AA334" s="188" t="s">
        <v>472</v>
      </c>
      <c r="AB334" s="189" t="s">
        <v>1425</v>
      </c>
      <c r="AC334" s="189"/>
    </row>
    <row r="335" spans="2:29">
      <c r="B335" s="190">
        <v>104</v>
      </c>
      <c r="C335" s="190">
        <v>92</v>
      </c>
      <c r="D335" s="216" t="e">
        <f>VLOOKUP($C335,#REF!,6,FALSE)</f>
        <v>#REF!</v>
      </c>
      <c r="E335" s="215" t="e">
        <f>VLOOKUP($C335,#REF!,2,FALSE)</f>
        <v>#REF!</v>
      </c>
      <c r="F335" s="215" t="s">
        <v>1345</v>
      </c>
      <c r="G335" s="188" t="s">
        <v>85</v>
      </c>
      <c r="H335" s="208" t="s">
        <v>2303</v>
      </c>
      <c r="I335" s="208" t="s">
        <v>2303</v>
      </c>
      <c r="J335" s="188" t="s">
        <v>1258</v>
      </c>
      <c r="K335" s="188" t="s">
        <v>1324</v>
      </c>
      <c r="L335" s="195" t="s">
        <v>350</v>
      </c>
      <c r="M335" s="195"/>
      <c r="N335" s="208" t="s">
        <v>1254</v>
      </c>
      <c r="O335" s="213">
        <v>14.88</v>
      </c>
      <c r="P335" s="212">
        <f t="shared" si="8"/>
        <v>7.44</v>
      </c>
      <c r="Q335" s="212">
        <f t="shared" si="9"/>
        <v>0.74399999999999999</v>
      </c>
      <c r="R335" s="211">
        <v>2</v>
      </c>
      <c r="S335" s="194" t="str">
        <f>IF(R335=1,"Single canister",CONCATENATE(R335,"-Pack"))</f>
        <v>2-Pack</v>
      </c>
      <c r="T335" s="190">
        <v>10</v>
      </c>
      <c r="U335" s="193"/>
      <c r="V335" s="211"/>
      <c r="Y335" s="190">
        <v>1</v>
      </c>
      <c r="Z335" s="190"/>
      <c r="AA335" s="188" t="s">
        <v>472</v>
      </c>
      <c r="AB335" s="189"/>
      <c r="AC335" s="189"/>
    </row>
    <row r="336" spans="2:29">
      <c r="B336" s="190">
        <v>105</v>
      </c>
      <c r="C336" s="190">
        <v>19</v>
      </c>
      <c r="D336" s="216">
        <v>45001</v>
      </c>
      <c r="E336" s="224" t="s">
        <v>129</v>
      </c>
      <c r="F336" s="224" t="s">
        <v>87</v>
      </c>
      <c r="G336" s="228" t="s">
        <v>444</v>
      </c>
      <c r="H336" s="208" t="s">
        <v>442</v>
      </c>
      <c r="I336" s="188" t="s">
        <v>473</v>
      </c>
      <c r="J336" s="188" t="s">
        <v>954</v>
      </c>
      <c r="K336" s="188" t="s">
        <v>955</v>
      </c>
      <c r="L336" s="195" t="s">
        <v>19</v>
      </c>
      <c r="M336" s="195"/>
      <c r="N336" s="188" t="s">
        <v>444</v>
      </c>
      <c r="O336" s="213">
        <v>10.48</v>
      </c>
      <c r="P336" s="212">
        <f t="shared" si="8"/>
        <v>10.48</v>
      </c>
      <c r="Q336" s="212">
        <f t="shared" si="9"/>
        <v>1.31</v>
      </c>
      <c r="R336" s="211">
        <v>1</v>
      </c>
      <c r="S336" s="194" t="s">
        <v>369</v>
      </c>
      <c r="T336" s="190">
        <v>8</v>
      </c>
      <c r="U336" s="193"/>
      <c r="V336" s="211">
        <v>0</v>
      </c>
      <c r="W336" s="188" t="s">
        <v>486</v>
      </c>
      <c r="X336" s="211">
        <v>0</v>
      </c>
      <c r="Y336" s="211">
        <v>0</v>
      </c>
      <c r="Z336" s="211"/>
      <c r="AA336" s="188" t="s">
        <v>472</v>
      </c>
      <c r="AB336" s="189" t="s">
        <v>1344</v>
      </c>
      <c r="AC336" s="189"/>
    </row>
    <row r="337" spans="2:29">
      <c r="B337" s="190">
        <v>105</v>
      </c>
      <c r="C337" s="190">
        <v>92</v>
      </c>
      <c r="D337" s="216" t="e">
        <f>VLOOKUP($C337,#REF!,6,FALSE)</f>
        <v>#REF!</v>
      </c>
      <c r="E337" s="215" t="e">
        <f>VLOOKUP($C337,#REF!,2,FALSE)</f>
        <v>#REF!</v>
      </c>
      <c r="F337" s="215" t="s">
        <v>1345</v>
      </c>
      <c r="G337" s="188" t="s">
        <v>85</v>
      </c>
      <c r="H337" s="208" t="s">
        <v>2303</v>
      </c>
      <c r="I337" s="208" t="s">
        <v>2303</v>
      </c>
      <c r="J337" s="188" t="s">
        <v>1256</v>
      </c>
      <c r="K337" s="188" t="s">
        <v>1307</v>
      </c>
      <c r="L337" s="195" t="s">
        <v>350</v>
      </c>
      <c r="M337" s="195"/>
      <c r="N337" s="208" t="s">
        <v>1254</v>
      </c>
      <c r="O337" s="213">
        <v>21.88</v>
      </c>
      <c r="P337" s="212">
        <f t="shared" si="8"/>
        <v>5.47</v>
      </c>
      <c r="Q337" s="212">
        <f t="shared" si="9"/>
        <v>0.54699999999999993</v>
      </c>
      <c r="R337" s="211">
        <v>4</v>
      </c>
      <c r="S337" s="194" t="str">
        <f>IF(R337=1,"Single canister",CONCATENATE(R337,"-Pack"))</f>
        <v>4-Pack</v>
      </c>
      <c r="T337" s="190">
        <v>10</v>
      </c>
      <c r="U337" s="193"/>
      <c r="V337" s="211"/>
      <c r="Y337" s="190">
        <v>1</v>
      </c>
      <c r="Z337" s="190"/>
      <c r="AA337" s="188" t="s">
        <v>472</v>
      </c>
      <c r="AB337" s="189"/>
      <c r="AC337" s="189"/>
    </row>
    <row r="338" spans="2:29">
      <c r="B338" s="190">
        <v>106</v>
      </c>
      <c r="C338" s="190">
        <v>19</v>
      </c>
      <c r="D338" s="216">
        <v>45001</v>
      </c>
      <c r="E338" s="224" t="s">
        <v>129</v>
      </c>
      <c r="F338" s="224" t="s">
        <v>87</v>
      </c>
      <c r="G338" s="208" t="s">
        <v>414</v>
      </c>
      <c r="H338" s="208" t="s">
        <v>694</v>
      </c>
      <c r="I338" s="188" t="s">
        <v>694</v>
      </c>
      <c r="J338" s="188" t="s">
        <v>959</v>
      </c>
      <c r="K338" s="188" t="s">
        <v>960</v>
      </c>
      <c r="L338" s="225" t="s">
        <v>19</v>
      </c>
      <c r="M338" s="225"/>
      <c r="N338" s="208" t="s">
        <v>416</v>
      </c>
      <c r="O338" s="213">
        <v>20.98</v>
      </c>
      <c r="P338" s="212">
        <f t="shared" si="8"/>
        <v>10.49</v>
      </c>
      <c r="Q338" s="212">
        <f t="shared" si="9"/>
        <v>2.9971428571428573</v>
      </c>
      <c r="R338" s="211">
        <v>2</v>
      </c>
      <c r="S338" s="194" t="s">
        <v>355</v>
      </c>
      <c r="T338" s="190">
        <v>3.5</v>
      </c>
      <c r="U338" s="193"/>
      <c r="V338" s="211">
        <v>1</v>
      </c>
      <c r="W338" s="188" t="s">
        <v>962</v>
      </c>
      <c r="X338" s="211">
        <v>1</v>
      </c>
      <c r="Y338" s="211">
        <v>0</v>
      </c>
      <c r="Z338" s="211"/>
      <c r="AA338" s="188" t="s">
        <v>472</v>
      </c>
      <c r="AB338" s="189" t="s">
        <v>2312</v>
      </c>
      <c r="AC338" s="189"/>
    </row>
    <row r="339" spans="2:29">
      <c r="B339" s="190">
        <v>106</v>
      </c>
      <c r="C339" s="190">
        <v>93</v>
      </c>
      <c r="D339" s="216" t="e">
        <f>VLOOKUP($C339,#REF!,6,FALSE)</f>
        <v>#REF!</v>
      </c>
      <c r="E339" s="215" t="e">
        <f>VLOOKUP($C339,#REF!,2,FALSE)</f>
        <v>#REF!</v>
      </c>
      <c r="F339" s="215" t="s">
        <v>1345</v>
      </c>
      <c r="G339" s="188" t="s">
        <v>414</v>
      </c>
      <c r="H339" s="208" t="s">
        <v>694</v>
      </c>
      <c r="I339" s="188" t="s">
        <v>694</v>
      </c>
      <c r="J339" s="188" t="s">
        <v>1151</v>
      </c>
      <c r="K339" s="188" t="s">
        <v>1309</v>
      </c>
      <c r="L339" s="225" t="s">
        <v>19</v>
      </c>
      <c r="M339" s="195"/>
      <c r="N339" s="208" t="s">
        <v>416</v>
      </c>
      <c r="O339" s="213">
        <v>12.99</v>
      </c>
      <c r="P339" s="212">
        <f t="shared" si="8"/>
        <v>6.4950000000000001</v>
      </c>
      <c r="Q339" s="212">
        <f t="shared" si="9"/>
        <v>0.64949999999999997</v>
      </c>
      <c r="R339" s="211">
        <v>2</v>
      </c>
      <c r="S339" s="194" t="str">
        <f>IF(R339=1,"Single canister",CONCATENATE(R339,"-Pack"))</f>
        <v>2-Pack</v>
      </c>
      <c r="T339" s="190">
        <v>10</v>
      </c>
      <c r="U339" s="193"/>
      <c r="V339" s="211"/>
      <c r="Y339" s="190">
        <v>0</v>
      </c>
      <c r="Z339" s="190"/>
      <c r="AA339" s="188" t="s">
        <v>472</v>
      </c>
      <c r="AB339" s="189"/>
      <c r="AC339" s="189"/>
    </row>
    <row r="340" spans="2:29">
      <c r="B340" s="234">
        <v>107</v>
      </c>
      <c r="C340" s="234">
        <v>93</v>
      </c>
      <c r="D340" s="242" t="e">
        <f>VLOOKUP($C340,#REF!,6,FALSE)</f>
        <v>#REF!</v>
      </c>
      <c r="E340" s="241" t="e">
        <f>VLOOKUP($C340,#REF!,2,FALSE)</f>
        <v>#REF!</v>
      </c>
      <c r="F340" s="215" t="s">
        <v>1345</v>
      </c>
      <c r="G340" s="233" t="s">
        <v>414</v>
      </c>
      <c r="H340" s="208" t="s">
        <v>694</v>
      </c>
      <c r="I340" s="233" t="s">
        <v>694</v>
      </c>
      <c r="J340" s="233" t="s">
        <v>1156</v>
      </c>
      <c r="K340" s="233" t="s">
        <v>1310</v>
      </c>
      <c r="L340" s="225" t="s">
        <v>19</v>
      </c>
      <c r="M340" s="240"/>
      <c r="N340" s="208" t="s">
        <v>416</v>
      </c>
      <c r="O340" s="239">
        <v>6.99</v>
      </c>
      <c r="P340" s="238">
        <f t="shared" si="8"/>
        <v>6.99</v>
      </c>
      <c r="Q340" s="238">
        <f t="shared" si="9"/>
        <v>0.69900000000000007</v>
      </c>
      <c r="R340" s="235">
        <v>1</v>
      </c>
      <c r="S340" s="237" t="str">
        <f>IF(R340=1,"Single canister",CONCATENATE(R340,"-Pack"))</f>
        <v>Single canister</v>
      </c>
      <c r="T340" s="234">
        <v>10</v>
      </c>
      <c r="U340" s="236"/>
      <c r="V340" s="235"/>
      <c r="W340" s="233"/>
      <c r="X340" s="234"/>
      <c r="Y340" s="234">
        <v>0</v>
      </c>
      <c r="Z340" s="234"/>
      <c r="AA340" s="233" t="s">
        <v>472</v>
      </c>
      <c r="AB340" s="232"/>
      <c r="AC340" s="232"/>
    </row>
    <row r="341" spans="2:29">
      <c r="B341" s="190">
        <v>107</v>
      </c>
      <c r="C341" s="190">
        <v>19</v>
      </c>
      <c r="D341" s="216">
        <v>45001</v>
      </c>
      <c r="E341" s="224" t="s">
        <v>129</v>
      </c>
      <c r="F341" s="224" t="s">
        <v>87</v>
      </c>
      <c r="G341" s="188" t="s">
        <v>394</v>
      </c>
      <c r="H341" s="208" t="s">
        <v>394</v>
      </c>
      <c r="I341" s="188" t="s">
        <v>906</v>
      </c>
      <c r="J341" s="188" t="s">
        <v>964</v>
      </c>
      <c r="K341" s="188" t="s">
        <v>965</v>
      </c>
      <c r="L341" s="195" t="s">
        <v>19</v>
      </c>
      <c r="M341" s="195"/>
      <c r="N341" s="188" t="s">
        <v>396</v>
      </c>
      <c r="O341" s="213">
        <v>10.02</v>
      </c>
      <c r="P341" s="212">
        <f t="shared" si="8"/>
        <v>10.02</v>
      </c>
      <c r="Q341" s="212">
        <f t="shared" si="9"/>
        <v>1.002</v>
      </c>
      <c r="R341" s="211">
        <v>1</v>
      </c>
      <c r="S341" s="194" t="s">
        <v>369</v>
      </c>
      <c r="T341" s="190">
        <v>10</v>
      </c>
      <c r="U341" s="193"/>
      <c r="V341" s="211">
        <v>1</v>
      </c>
      <c r="W341" s="188" t="s">
        <v>967</v>
      </c>
      <c r="X341" s="211">
        <v>1</v>
      </c>
      <c r="Y341" s="211">
        <v>1</v>
      </c>
      <c r="Z341" s="211"/>
      <c r="AA341" s="188" t="s">
        <v>472</v>
      </c>
      <c r="AB341" s="189" t="s">
        <v>1425</v>
      </c>
      <c r="AC341" s="202"/>
    </row>
    <row r="342" spans="2:29">
      <c r="B342" s="190">
        <v>108</v>
      </c>
      <c r="C342" s="190">
        <v>33</v>
      </c>
      <c r="D342" s="216">
        <v>44992</v>
      </c>
      <c r="E342" s="224" t="s">
        <v>161</v>
      </c>
      <c r="F342" s="224" t="s">
        <v>87</v>
      </c>
      <c r="G342" s="188" t="s">
        <v>374</v>
      </c>
      <c r="H342" s="208" t="s">
        <v>374</v>
      </c>
      <c r="I342" s="208" t="s">
        <v>375</v>
      </c>
      <c r="J342" s="188" t="s">
        <v>969</v>
      </c>
      <c r="K342" s="188" t="s">
        <v>970</v>
      </c>
      <c r="L342" s="195" t="s">
        <v>19</v>
      </c>
      <c r="M342" s="195"/>
      <c r="N342" s="188" t="s">
        <v>376</v>
      </c>
      <c r="O342" s="213">
        <v>8.99</v>
      </c>
      <c r="P342" s="212">
        <f t="shared" si="8"/>
        <v>8.99</v>
      </c>
      <c r="Q342" s="212">
        <f t="shared" si="9"/>
        <v>0.89900000000000002</v>
      </c>
      <c r="R342" s="211">
        <v>1</v>
      </c>
      <c r="S342" s="211" t="s">
        <v>369</v>
      </c>
      <c r="T342" s="190">
        <v>10</v>
      </c>
      <c r="U342" s="193"/>
      <c r="V342" s="211">
        <v>1</v>
      </c>
      <c r="W342" s="188" t="s">
        <v>620</v>
      </c>
      <c r="X342" s="211">
        <v>1</v>
      </c>
      <c r="Y342" s="211"/>
      <c r="Z342" s="211"/>
      <c r="AA342" s="188" t="s">
        <v>472</v>
      </c>
      <c r="AB342" s="189" t="s">
        <v>1344</v>
      </c>
      <c r="AC342" s="202" t="s">
        <v>361</v>
      </c>
    </row>
    <row r="343" spans="2:29">
      <c r="B343" s="190">
        <v>108</v>
      </c>
      <c r="C343" s="190">
        <v>94</v>
      </c>
      <c r="D343" s="216" t="e">
        <f>VLOOKUP($C343,#REF!,6,FALSE)</f>
        <v>#REF!</v>
      </c>
      <c r="E343" s="215" t="e">
        <f>VLOOKUP($C343,#REF!,2,FALSE)</f>
        <v>#REF!</v>
      </c>
      <c r="F343" s="215" t="s">
        <v>1345</v>
      </c>
      <c r="G343" s="188" t="s">
        <v>706</v>
      </c>
      <c r="H343" s="208" t="s">
        <v>706</v>
      </c>
      <c r="I343" s="188" t="s">
        <v>707</v>
      </c>
      <c r="J343" s="188" t="s">
        <v>1311</v>
      </c>
      <c r="K343" s="188" t="s">
        <v>1068</v>
      </c>
      <c r="L343" s="225" t="s">
        <v>350</v>
      </c>
      <c r="M343" s="195"/>
      <c r="N343" s="208" t="s">
        <v>2307</v>
      </c>
      <c r="O343" s="213">
        <v>20.89</v>
      </c>
      <c r="P343" s="212">
        <f t="shared" si="8"/>
        <v>6.9633333333333338</v>
      </c>
      <c r="Q343" s="212">
        <f t="shared" si="9"/>
        <v>0.69633333333333336</v>
      </c>
      <c r="R343" s="211">
        <v>3</v>
      </c>
      <c r="S343" s="194" t="str">
        <f>IF(R343=1,"Single canister",CONCATENATE(R343,"-Pack"))</f>
        <v>3-Pack</v>
      </c>
      <c r="T343" s="190">
        <v>10</v>
      </c>
      <c r="U343" s="193"/>
      <c r="V343" s="211"/>
      <c r="Y343" s="190">
        <v>1</v>
      </c>
      <c r="Z343" s="190"/>
      <c r="AA343" s="188" t="s">
        <v>472</v>
      </c>
      <c r="AB343" s="189"/>
      <c r="AC343" s="202" t="s">
        <v>361</v>
      </c>
    </row>
    <row r="344" spans="2:29">
      <c r="B344" s="190">
        <v>109</v>
      </c>
      <c r="C344" s="190">
        <v>33</v>
      </c>
      <c r="D344" s="216">
        <v>44992</v>
      </c>
      <c r="E344" s="224" t="s">
        <v>161</v>
      </c>
      <c r="F344" s="224" t="s">
        <v>87</v>
      </c>
      <c r="G344" s="188" t="s">
        <v>374</v>
      </c>
      <c r="H344" s="208" t="s">
        <v>374</v>
      </c>
      <c r="I344" s="208" t="s">
        <v>375</v>
      </c>
      <c r="J344" s="188" t="s">
        <v>972</v>
      </c>
      <c r="K344" s="188" t="s">
        <v>973</v>
      </c>
      <c r="L344" s="195" t="s">
        <v>19</v>
      </c>
      <c r="M344" s="195"/>
      <c r="N344" s="188" t="s">
        <v>376</v>
      </c>
      <c r="O344" s="213">
        <v>19.989999999999998</v>
      </c>
      <c r="P344" s="212">
        <f t="shared" si="8"/>
        <v>6.6633333333333331</v>
      </c>
      <c r="Q344" s="212">
        <f t="shared" si="9"/>
        <v>0.66633333333333333</v>
      </c>
      <c r="R344" s="211">
        <v>3</v>
      </c>
      <c r="S344" s="211" t="s">
        <v>373</v>
      </c>
      <c r="T344" s="190">
        <v>10</v>
      </c>
      <c r="U344" s="193"/>
      <c r="V344" s="211">
        <v>0</v>
      </c>
      <c r="W344" s="188" t="s">
        <v>486</v>
      </c>
      <c r="X344" s="211">
        <v>0</v>
      </c>
      <c r="Y344" s="211"/>
      <c r="Z344" s="211"/>
      <c r="AA344" s="188" t="s">
        <v>472</v>
      </c>
      <c r="AB344" s="189" t="s">
        <v>1344</v>
      </c>
      <c r="AC344" s="202"/>
    </row>
    <row r="345" spans="2:29">
      <c r="B345" s="190">
        <v>109</v>
      </c>
      <c r="C345" s="190">
        <v>94</v>
      </c>
      <c r="D345" s="216" t="e">
        <f>VLOOKUP($C345,#REF!,6,FALSE)</f>
        <v>#REF!</v>
      </c>
      <c r="E345" s="215" t="e">
        <f>VLOOKUP($C345,#REF!,2,FALSE)</f>
        <v>#REF!</v>
      </c>
      <c r="F345" s="215" t="s">
        <v>1345</v>
      </c>
      <c r="G345" s="188" t="s">
        <v>706</v>
      </c>
      <c r="H345" s="208" t="s">
        <v>706</v>
      </c>
      <c r="I345" s="188" t="s">
        <v>707</v>
      </c>
      <c r="J345" s="188" t="s">
        <v>1314</v>
      </c>
      <c r="K345" s="188" t="s">
        <v>1076</v>
      </c>
      <c r="L345" s="225" t="s">
        <v>350</v>
      </c>
      <c r="M345" s="195"/>
      <c r="N345" s="208" t="s">
        <v>2307</v>
      </c>
      <c r="O345" s="213">
        <v>10.99</v>
      </c>
      <c r="P345" s="212">
        <f t="shared" si="8"/>
        <v>10.99</v>
      </c>
      <c r="Q345" s="212">
        <f t="shared" si="9"/>
        <v>1.099</v>
      </c>
      <c r="R345" s="211">
        <v>1</v>
      </c>
      <c r="S345" s="194" t="str">
        <f>IF(R345=1,"Single canister",CONCATENATE(R345,"-Pack"))</f>
        <v>Single canister</v>
      </c>
      <c r="T345" s="190">
        <v>10</v>
      </c>
      <c r="U345" s="193"/>
      <c r="V345" s="211"/>
      <c r="Y345" s="190">
        <v>1</v>
      </c>
      <c r="Z345" s="190"/>
      <c r="AA345" s="188" t="s">
        <v>472</v>
      </c>
      <c r="AB345" s="189"/>
      <c r="AC345" s="202"/>
    </row>
    <row r="346" spans="2:29">
      <c r="B346" s="190">
        <v>110</v>
      </c>
      <c r="C346" s="190">
        <v>22</v>
      </c>
      <c r="D346" s="216">
        <v>44992</v>
      </c>
      <c r="E346" s="224" t="s">
        <v>135</v>
      </c>
      <c r="F346" s="224" t="s">
        <v>87</v>
      </c>
      <c r="G346" s="208" t="s">
        <v>2311</v>
      </c>
      <c r="H346" s="208" t="s">
        <v>524</v>
      </c>
      <c r="I346" s="188" t="s">
        <v>524</v>
      </c>
      <c r="J346" s="188" t="s">
        <v>975</v>
      </c>
      <c r="K346" s="188" t="s">
        <v>976</v>
      </c>
      <c r="L346" s="225" t="s">
        <v>528</v>
      </c>
      <c r="M346" s="225"/>
      <c r="N346" s="208" t="s">
        <v>529</v>
      </c>
      <c r="O346" s="213">
        <v>4.45</v>
      </c>
      <c r="P346" s="212">
        <f t="shared" ref="P346:P365" si="10">IFERROR(O346/R346,"-")</f>
        <v>4.45</v>
      </c>
      <c r="Q346" s="212">
        <f t="shared" si="9"/>
        <v>0.37083333333333335</v>
      </c>
      <c r="R346" s="211">
        <v>1</v>
      </c>
      <c r="S346" s="211" t="s">
        <v>369</v>
      </c>
      <c r="T346" s="190">
        <v>12</v>
      </c>
      <c r="U346" s="193" t="s">
        <v>978</v>
      </c>
      <c r="V346" s="211">
        <v>0</v>
      </c>
      <c r="W346" s="188" t="s">
        <v>486</v>
      </c>
      <c r="X346" s="211">
        <v>0</v>
      </c>
      <c r="Y346" s="211">
        <v>1</v>
      </c>
      <c r="Z346" s="211"/>
      <c r="AA346" s="188" t="s">
        <v>472</v>
      </c>
      <c r="AB346" s="189" t="s">
        <v>1344</v>
      </c>
      <c r="AC346" s="202"/>
    </row>
    <row r="347" spans="2:29">
      <c r="B347" s="190">
        <v>110</v>
      </c>
      <c r="C347" s="190">
        <v>94</v>
      </c>
      <c r="D347" s="216" t="e">
        <f>VLOOKUP($C347,#REF!,6,FALSE)</f>
        <v>#REF!</v>
      </c>
      <c r="E347" s="215" t="e">
        <f>VLOOKUP($C347,#REF!,2,FALSE)</f>
        <v>#REF!</v>
      </c>
      <c r="F347" s="215" t="s">
        <v>1345</v>
      </c>
      <c r="G347" s="188" t="s">
        <v>706</v>
      </c>
      <c r="H347" s="208" t="s">
        <v>706</v>
      </c>
      <c r="I347" s="188" t="s">
        <v>707</v>
      </c>
      <c r="J347" s="188" t="s">
        <v>1315</v>
      </c>
      <c r="K347" s="188" t="s">
        <v>1078</v>
      </c>
      <c r="L347" s="225" t="s">
        <v>350</v>
      </c>
      <c r="M347" s="195"/>
      <c r="N347" s="208" t="s">
        <v>2307</v>
      </c>
      <c r="O347" s="213">
        <v>7.49</v>
      </c>
      <c r="P347" s="212">
        <f t="shared" si="10"/>
        <v>7.49</v>
      </c>
      <c r="Q347" s="212">
        <f t="shared" si="9"/>
        <v>2.14</v>
      </c>
      <c r="R347" s="211">
        <v>1</v>
      </c>
      <c r="S347" s="194" t="str">
        <f>IF(R347=1,"Single canister",CONCATENATE(R347,"-Pack"))</f>
        <v>Single canister</v>
      </c>
      <c r="T347" s="190">
        <v>3.5</v>
      </c>
      <c r="U347" s="193"/>
      <c r="V347" s="211"/>
      <c r="Y347" s="190">
        <v>1</v>
      </c>
      <c r="Z347" s="190"/>
      <c r="AA347" s="188" t="s">
        <v>472</v>
      </c>
      <c r="AB347" s="189"/>
      <c r="AC347" s="202"/>
    </row>
    <row r="348" spans="2:29">
      <c r="B348" s="190">
        <v>111</v>
      </c>
      <c r="C348" s="190">
        <v>22</v>
      </c>
      <c r="D348" s="216">
        <v>44992</v>
      </c>
      <c r="E348" s="224" t="s">
        <v>135</v>
      </c>
      <c r="F348" s="224" t="s">
        <v>87</v>
      </c>
      <c r="G348" s="208" t="s">
        <v>2311</v>
      </c>
      <c r="H348" s="208" t="s">
        <v>524</v>
      </c>
      <c r="I348" s="188" t="s">
        <v>524</v>
      </c>
      <c r="J348" s="188" t="s">
        <v>980</v>
      </c>
      <c r="K348" s="188" t="s">
        <v>981</v>
      </c>
      <c r="L348" s="225" t="s">
        <v>528</v>
      </c>
      <c r="M348" s="225"/>
      <c r="N348" s="208" t="s">
        <v>529</v>
      </c>
      <c r="O348" s="213">
        <v>4.42</v>
      </c>
      <c r="P348" s="212">
        <f t="shared" si="10"/>
        <v>4.42</v>
      </c>
      <c r="Q348" s="212">
        <f t="shared" si="9"/>
        <v>0.442</v>
      </c>
      <c r="R348" s="211">
        <v>1</v>
      </c>
      <c r="S348" s="211" t="s">
        <v>369</v>
      </c>
      <c r="T348" s="190">
        <v>10</v>
      </c>
      <c r="U348" s="193" t="s">
        <v>978</v>
      </c>
      <c r="V348" s="211">
        <v>0</v>
      </c>
      <c r="W348" s="188" t="s">
        <v>486</v>
      </c>
      <c r="X348" s="211">
        <v>0</v>
      </c>
      <c r="Y348" s="211">
        <v>1</v>
      </c>
      <c r="Z348" s="211"/>
      <c r="AA348" s="188" t="s">
        <v>472</v>
      </c>
      <c r="AB348" s="189" t="s">
        <v>1344</v>
      </c>
      <c r="AC348" s="202"/>
    </row>
    <row r="349" spans="2:29">
      <c r="B349" s="190">
        <v>111</v>
      </c>
      <c r="C349" s="190">
        <v>95</v>
      </c>
      <c r="D349" s="216" t="e">
        <f>VLOOKUP($C349,#REF!,6,FALSE)</f>
        <v>#REF!</v>
      </c>
      <c r="E349" s="215" t="e">
        <f>VLOOKUP($C349,#REF!,2,FALSE)</f>
        <v>#REF!</v>
      </c>
      <c r="F349" s="215" t="s">
        <v>1346</v>
      </c>
      <c r="H349" s="208" t="s">
        <v>734</v>
      </c>
      <c r="I349" s="188" t="s">
        <v>734</v>
      </c>
      <c r="J349" s="188" t="s">
        <v>1339</v>
      </c>
      <c r="M349" s="195"/>
      <c r="N349" s="188"/>
      <c r="O349" s="213" t="s">
        <v>350</v>
      </c>
      <c r="P349" s="212" t="str">
        <f t="shared" si="10"/>
        <v>-</v>
      </c>
      <c r="Q349" s="212" t="str">
        <f t="shared" si="9"/>
        <v>-</v>
      </c>
      <c r="R349" s="211"/>
      <c r="S349" s="194" t="str">
        <f>IF(R349=1,"Single canister",CONCATENATE(R349,"-Pack"))</f>
        <v>-Pack</v>
      </c>
      <c r="T349" s="190"/>
      <c r="U349" s="193"/>
      <c r="V349" s="211"/>
      <c r="Z349" s="190"/>
      <c r="AA349" s="188"/>
      <c r="AB349" s="189"/>
      <c r="AC349" s="202"/>
    </row>
    <row r="350" spans="2:29">
      <c r="B350" s="190">
        <v>112</v>
      </c>
      <c r="C350" s="190">
        <v>22</v>
      </c>
      <c r="D350" s="216">
        <v>44992</v>
      </c>
      <c r="E350" s="224" t="s">
        <v>135</v>
      </c>
      <c r="F350" s="224" t="s">
        <v>87</v>
      </c>
      <c r="G350" s="228" t="s">
        <v>444</v>
      </c>
      <c r="H350" s="208" t="s">
        <v>442</v>
      </c>
      <c r="I350" s="188" t="s">
        <v>473</v>
      </c>
      <c r="J350" s="188" t="s">
        <v>983</v>
      </c>
      <c r="K350" s="188" t="s">
        <v>984</v>
      </c>
      <c r="L350" s="225" t="s">
        <v>19</v>
      </c>
      <c r="M350" s="225"/>
      <c r="N350" s="188" t="s">
        <v>444</v>
      </c>
      <c r="O350" s="213">
        <v>3.99</v>
      </c>
      <c r="P350" s="212">
        <f t="shared" si="10"/>
        <v>3.99</v>
      </c>
      <c r="Q350" s="212">
        <f t="shared" si="9"/>
        <v>0.39900000000000002</v>
      </c>
      <c r="R350" s="211">
        <v>1</v>
      </c>
      <c r="S350" s="211" t="s">
        <v>369</v>
      </c>
      <c r="T350" s="190">
        <v>10</v>
      </c>
      <c r="U350" s="193" t="s">
        <v>978</v>
      </c>
      <c r="V350" s="211">
        <v>0</v>
      </c>
      <c r="W350" s="188" t="s">
        <v>486</v>
      </c>
      <c r="X350" s="211">
        <v>0</v>
      </c>
      <c r="Y350" s="211">
        <v>1</v>
      </c>
      <c r="Z350" s="211"/>
      <c r="AA350" s="188" t="s">
        <v>472</v>
      </c>
      <c r="AB350" s="189" t="s">
        <v>1344</v>
      </c>
      <c r="AC350" s="202"/>
    </row>
    <row r="351" spans="2:29">
      <c r="B351" s="190">
        <v>112</v>
      </c>
      <c r="C351" s="190">
        <v>96</v>
      </c>
      <c r="D351" s="216" t="e">
        <f>VLOOKUP($C351,#REF!,6,FALSE)</f>
        <v>#REF!</v>
      </c>
      <c r="E351" s="215" t="e">
        <f>VLOOKUP($C351,#REF!,2,FALSE)</f>
        <v>#REF!</v>
      </c>
      <c r="F351" s="215" t="s">
        <v>1346</v>
      </c>
      <c r="G351" s="188" t="s">
        <v>414</v>
      </c>
      <c r="H351" s="208" t="s">
        <v>694</v>
      </c>
      <c r="I351" s="188" t="s">
        <v>694</v>
      </c>
      <c r="J351" s="188" t="s">
        <v>1156</v>
      </c>
      <c r="K351" s="188" t="s">
        <v>1310</v>
      </c>
      <c r="L351" s="225" t="s">
        <v>19</v>
      </c>
      <c r="M351" s="195"/>
      <c r="N351" s="208" t="s">
        <v>416</v>
      </c>
      <c r="O351" s="213">
        <v>6.99</v>
      </c>
      <c r="P351" s="212">
        <f t="shared" si="10"/>
        <v>6.99</v>
      </c>
      <c r="Q351" s="212">
        <f t="shared" si="9"/>
        <v>0.69900000000000007</v>
      </c>
      <c r="R351" s="211">
        <v>1</v>
      </c>
      <c r="S351" s="194" t="str">
        <f>IF(R351=1,"Single canister",CONCATENATE(R351,"-Pack"))</f>
        <v>Single canister</v>
      </c>
      <c r="T351" s="190">
        <v>10</v>
      </c>
      <c r="U351" s="193"/>
      <c r="V351" s="211"/>
      <c r="Y351" s="190">
        <v>0</v>
      </c>
      <c r="Z351" s="190"/>
      <c r="AA351" s="188" t="s">
        <v>472</v>
      </c>
      <c r="AB351" s="189"/>
      <c r="AC351" s="202"/>
    </row>
    <row r="352" spans="2:29">
      <c r="B352" s="190">
        <v>113</v>
      </c>
      <c r="C352" s="190">
        <v>9</v>
      </c>
      <c r="D352" s="216">
        <v>44993</v>
      </c>
      <c r="E352" s="224" t="s">
        <v>106</v>
      </c>
      <c r="F352" s="224" t="s">
        <v>82</v>
      </c>
      <c r="G352" s="188" t="s">
        <v>943</v>
      </c>
      <c r="H352" s="208" t="s">
        <v>943</v>
      </c>
      <c r="I352" s="188" t="s">
        <v>944</v>
      </c>
      <c r="J352" s="188" t="s">
        <v>987</v>
      </c>
      <c r="K352" s="188" t="s">
        <v>988</v>
      </c>
      <c r="L352" s="225" t="s">
        <v>19</v>
      </c>
      <c r="M352" s="225"/>
      <c r="N352" s="188" t="s">
        <v>2336</v>
      </c>
      <c r="O352" s="213">
        <v>26.99</v>
      </c>
      <c r="P352" s="212">
        <f t="shared" si="10"/>
        <v>13.494999999999999</v>
      </c>
      <c r="Q352" s="212">
        <f t="shared" ref="Q352:Q365" si="11">IFERROR(P352/T352,"-")</f>
        <v>1.3494999999999999</v>
      </c>
      <c r="R352" s="211">
        <v>2</v>
      </c>
      <c r="S352" s="194" t="s">
        <v>355</v>
      </c>
      <c r="T352" s="190">
        <v>10</v>
      </c>
      <c r="U352" s="193"/>
      <c r="V352" s="211">
        <v>0</v>
      </c>
      <c r="W352" s="188" t="s">
        <v>486</v>
      </c>
      <c r="X352" s="211">
        <v>0</v>
      </c>
      <c r="Y352" s="211">
        <v>0</v>
      </c>
      <c r="Z352" s="211"/>
      <c r="AA352" s="188" t="s">
        <v>472</v>
      </c>
      <c r="AB352" s="189" t="s">
        <v>1425</v>
      </c>
      <c r="AC352" s="202"/>
    </row>
    <row r="353" spans="2:33">
      <c r="B353" s="190">
        <v>113</v>
      </c>
      <c r="C353" s="190">
        <v>97</v>
      </c>
      <c r="D353" s="216" t="e">
        <f>VLOOKUP($C353,#REF!,6,FALSE)</f>
        <v>#REF!</v>
      </c>
      <c r="E353" s="215" t="e">
        <f>VLOOKUP($C353,#REF!,2,FALSE)</f>
        <v>#REF!</v>
      </c>
      <c r="F353" s="215" t="s">
        <v>1346</v>
      </c>
      <c r="G353" s="188" t="s">
        <v>706</v>
      </c>
      <c r="H353" s="208" t="s">
        <v>706</v>
      </c>
      <c r="I353" s="188" t="s">
        <v>707</v>
      </c>
      <c r="J353" s="188" t="s">
        <v>1311</v>
      </c>
      <c r="K353" s="188" t="s">
        <v>1068</v>
      </c>
      <c r="L353" s="225" t="s">
        <v>350</v>
      </c>
      <c r="M353" s="195"/>
      <c r="N353" s="208" t="s">
        <v>2307</v>
      </c>
      <c r="O353" s="213">
        <v>20.89</v>
      </c>
      <c r="P353" s="212">
        <f t="shared" si="10"/>
        <v>6.9633333333333338</v>
      </c>
      <c r="Q353" s="212">
        <f t="shared" si="11"/>
        <v>0.69633333333333336</v>
      </c>
      <c r="R353" s="211">
        <v>3</v>
      </c>
      <c r="S353" s="194" t="str">
        <f>IF(R353=1,"Single canister",CONCATENATE(R353,"-Pack"))</f>
        <v>3-Pack</v>
      </c>
      <c r="T353" s="190">
        <v>10</v>
      </c>
      <c r="U353" s="193"/>
      <c r="V353" s="211"/>
      <c r="Y353" s="190">
        <v>1</v>
      </c>
      <c r="Z353" s="190"/>
      <c r="AA353" s="188" t="s">
        <v>472</v>
      </c>
      <c r="AB353" s="189"/>
      <c r="AC353" s="202"/>
    </row>
    <row r="354" spans="2:33">
      <c r="B354" s="190">
        <v>114</v>
      </c>
      <c r="C354" s="190">
        <v>9</v>
      </c>
      <c r="D354" s="216">
        <v>44993</v>
      </c>
      <c r="E354" s="224" t="s">
        <v>106</v>
      </c>
      <c r="F354" s="224" t="s">
        <v>82</v>
      </c>
      <c r="G354" s="188" t="s">
        <v>943</v>
      </c>
      <c r="H354" s="208" t="s">
        <v>943</v>
      </c>
      <c r="I354" s="188" t="s">
        <v>944</v>
      </c>
      <c r="J354" s="188" t="s">
        <v>944</v>
      </c>
      <c r="K354" s="188" t="s">
        <v>990</v>
      </c>
      <c r="L354" s="225" t="s">
        <v>19</v>
      </c>
      <c r="M354" s="225"/>
      <c r="N354" s="188" t="s">
        <v>2336</v>
      </c>
      <c r="O354" s="213">
        <v>7.99</v>
      </c>
      <c r="P354" s="212">
        <f t="shared" si="10"/>
        <v>7.99</v>
      </c>
      <c r="Q354" s="212">
        <f t="shared" si="11"/>
        <v>0.79900000000000004</v>
      </c>
      <c r="R354" s="211">
        <v>1</v>
      </c>
      <c r="S354" s="194" t="s">
        <v>369</v>
      </c>
      <c r="T354" s="190">
        <v>10</v>
      </c>
      <c r="U354" s="193"/>
      <c r="V354" s="211">
        <v>1</v>
      </c>
      <c r="W354" s="188" t="s">
        <v>992</v>
      </c>
      <c r="X354" s="211">
        <v>1</v>
      </c>
      <c r="Y354" s="211">
        <v>1</v>
      </c>
      <c r="Z354" s="211"/>
      <c r="AA354" s="188" t="s">
        <v>472</v>
      </c>
      <c r="AB354" s="189" t="s">
        <v>1425</v>
      </c>
      <c r="AC354" s="202"/>
    </row>
    <row r="355" spans="2:33">
      <c r="B355" s="190">
        <v>114</v>
      </c>
      <c r="C355" s="190">
        <v>97</v>
      </c>
      <c r="D355" s="216" t="e">
        <f>VLOOKUP($C355,#REF!,6,FALSE)</f>
        <v>#REF!</v>
      </c>
      <c r="E355" s="215" t="e">
        <f>VLOOKUP($C355,#REF!,2,FALSE)</f>
        <v>#REF!</v>
      </c>
      <c r="F355" s="215" t="s">
        <v>1346</v>
      </c>
      <c r="G355" s="188" t="s">
        <v>706</v>
      </c>
      <c r="H355" s="208" t="s">
        <v>706</v>
      </c>
      <c r="I355" s="188" t="s">
        <v>707</v>
      </c>
      <c r="J355" s="188" t="s">
        <v>1314</v>
      </c>
      <c r="K355" s="188" t="s">
        <v>1076</v>
      </c>
      <c r="L355" s="225" t="s">
        <v>350</v>
      </c>
      <c r="M355" s="195"/>
      <c r="N355" s="208" t="s">
        <v>2307</v>
      </c>
      <c r="O355" s="213">
        <v>10.99</v>
      </c>
      <c r="P355" s="212">
        <f t="shared" si="10"/>
        <v>10.99</v>
      </c>
      <c r="Q355" s="212">
        <f t="shared" si="11"/>
        <v>1.099</v>
      </c>
      <c r="R355" s="211">
        <v>1</v>
      </c>
      <c r="S355" s="194" t="str">
        <f>IF(R355=1,"Single canister",CONCATENATE(R355,"-Pack"))</f>
        <v>Single canister</v>
      </c>
      <c r="T355" s="190">
        <v>10</v>
      </c>
      <c r="U355" s="193"/>
      <c r="V355" s="211"/>
      <c r="Y355" s="190">
        <v>1</v>
      </c>
      <c r="Z355" s="190"/>
      <c r="AA355" s="188" t="s">
        <v>472</v>
      </c>
      <c r="AB355" s="189"/>
      <c r="AC355" s="202"/>
    </row>
    <row r="356" spans="2:33">
      <c r="B356" s="190">
        <v>115</v>
      </c>
      <c r="C356" s="190">
        <v>9</v>
      </c>
      <c r="D356" s="216">
        <v>44993</v>
      </c>
      <c r="E356" s="224" t="s">
        <v>106</v>
      </c>
      <c r="F356" s="224" t="s">
        <v>82</v>
      </c>
      <c r="G356" s="188" t="s">
        <v>943</v>
      </c>
      <c r="H356" s="208" t="s">
        <v>943</v>
      </c>
      <c r="I356" s="188" t="s">
        <v>944</v>
      </c>
      <c r="J356" s="188" t="s">
        <v>944</v>
      </c>
      <c r="K356" s="188" t="s">
        <v>994</v>
      </c>
      <c r="L356" s="225" t="s">
        <v>19</v>
      </c>
      <c r="M356" s="225"/>
      <c r="N356" s="188" t="s">
        <v>2336</v>
      </c>
      <c r="O356" s="213">
        <v>13.99</v>
      </c>
      <c r="P356" s="212">
        <f t="shared" si="10"/>
        <v>6.9950000000000001</v>
      </c>
      <c r="Q356" s="212">
        <f t="shared" si="11"/>
        <v>0.69950000000000001</v>
      </c>
      <c r="R356" s="211">
        <v>2</v>
      </c>
      <c r="S356" s="194" t="s">
        <v>355</v>
      </c>
      <c r="T356" s="190">
        <v>10</v>
      </c>
      <c r="U356" s="193"/>
      <c r="V356" s="211">
        <v>1</v>
      </c>
      <c r="W356" s="188" t="s">
        <v>992</v>
      </c>
      <c r="X356" s="211">
        <v>1</v>
      </c>
      <c r="Y356" s="211">
        <v>1</v>
      </c>
      <c r="Z356" s="211"/>
      <c r="AA356" s="188" t="s">
        <v>472</v>
      </c>
      <c r="AB356" s="189" t="s">
        <v>1425</v>
      </c>
      <c r="AC356" s="202"/>
    </row>
    <row r="357" spans="2:33">
      <c r="B357" s="190">
        <v>115</v>
      </c>
      <c r="C357" s="190">
        <v>97</v>
      </c>
      <c r="D357" s="216" t="e">
        <f>VLOOKUP($C357,#REF!,6,FALSE)</f>
        <v>#REF!</v>
      </c>
      <c r="E357" s="215" t="e">
        <f>VLOOKUP($C357,#REF!,2,FALSE)</f>
        <v>#REF!</v>
      </c>
      <c r="F357" s="215" t="s">
        <v>1346</v>
      </c>
      <c r="G357" s="188" t="s">
        <v>706</v>
      </c>
      <c r="H357" s="208" t="s">
        <v>706</v>
      </c>
      <c r="I357" s="188" t="s">
        <v>707</v>
      </c>
      <c r="J357" s="188" t="s">
        <v>1315</v>
      </c>
      <c r="K357" s="188" t="s">
        <v>1078</v>
      </c>
      <c r="L357" s="225" t="s">
        <v>350</v>
      </c>
      <c r="M357" s="195"/>
      <c r="N357" s="208" t="s">
        <v>2307</v>
      </c>
      <c r="O357" s="213">
        <v>7.49</v>
      </c>
      <c r="P357" s="212">
        <f t="shared" si="10"/>
        <v>7.49</v>
      </c>
      <c r="Q357" s="212">
        <f t="shared" si="11"/>
        <v>2.14</v>
      </c>
      <c r="R357" s="211">
        <v>1</v>
      </c>
      <c r="S357" s="194" t="str">
        <f>IF(R357=1,"Single canister",CONCATENATE(R357,"-Pack"))</f>
        <v>Single canister</v>
      </c>
      <c r="T357" s="190">
        <v>3.5</v>
      </c>
      <c r="U357" s="193"/>
      <c r="V357" s="211"/>
      <c r="Y357" s="190">
        <v>1</v>
      </c>
      <c r="Z357" s="190"/>
      <c r="AA357" s="188" t="s">
        <v>472</v>
      </c>
      <c r="AB357" s="189"/>
      <c r="AC357" s="202"/>
    </row>
    <row r="358" spans="2:33">
      <c r="B358" s="190">
        <v>116</v>
      </c>
      <c r="C358" s="190">
        <v>9</v>
      </c>
      <c r="D358" s="216">
        <v>44993</v>
      </c>
      <c r="E358" s="224" t="s">
        <v>106</v>
      </c>
      <c r="F358" s="224" t="s">
        <v>82</v>
      </c>
      <c r="G358" s="188" t="s">
        <v>995</v>
      </c>
      <c r="H358" s="208" t="s">
        <v>995</v>
      </c>
      <c r="I358" s="188" t="s">
        <v>996</v>
      </c>
      <c r="J358" s="188" t="s">
        <v>997</v>
      </c>
      <c r="K358" s="188" t="s">
        <v>998</v>
      </c>
      <c r="L358" s="225" t="s">
        <v>19</v>
      </c>
      <c r="M358" s="225"/>
      <c r="N358" s="188" t="s">
        <v>376</v>
      </c>
      <c r="O358" s="213">
        <v>27.99</v>
      </c>
      <c r="P358" s="212">
        <f t="shared" si="10"/>
        <v>13.994999999999999</v>
      </c>
      <c r="Q358" s="212">
        <f t="shared" si="11"/>
        <v>1.3995</v>
      </c>
      <c r="R358" s="211">
        <v>2</v>
      </c>
      <c r="S358" s="194" t="s">
        <v>355</v>
      </c>
      <c r="T358" s="190">
        <v>10</v>
      </c>
      <c r="U358" s="193"/>
      <c r="V358" s="211">
        <v>1</v>
      </c>
      <c r="W358" s="188" t="s">
        <v>1000</v>
      </c>
      <c r="X358" s="211">
        <v>1</v>
      </c>
      <c r="Y358" s="211">
        <v>0</v>
      </c>
      <c r="Z358" s="211"/>
      <c r="AA358" s="188" t="s">
        <v>472</v>
      </c>
      <c r="AB358" s="189" t="s">
        <v>1344</v>
      </c>
      <c r="AC358" s="202"/>
    </row>
    <row r="359" spans="2:33">
      <c r="B359" s="190">
        <v>116</v>
      </c>
      <c r="C359" s="190">
        <v>98</v>
      </c>
      <c r="D359" s="216" t="e">
        <f>VLOOKUP($C359,#REF!,6,FALSE)</f>
        <v>#REF!</v>
      </c>
      <c r="E359" s="215" t="e">
        <f>VLOOKUP($C359,#REF!,2,FALSE)</f>
        <v>#REF!</v>
      </c>
      <c r="F359" s="215" t="s">
        <v>1347</v>
      </c>
      <c r="G359" s="188" t="s">
        <v>85</v>
      </c>
      <c r="H359" s="208" t="s">
        <v>2303</v>
      </c>
      <c r="I359" s="208" t="s">
        <v>2303</v>
      </c>
      <c r="J359" s="188" t="s">
        <v>1251</v>
      </c>
      <c r="K359" s="188" t="s">
        <v>1324</v>
      </c>
      <c r="L359" s="195" t="s">
        <v>350</v>
      </c>
      <c r="M359" s="195"/>
      <c r="N359" s="208" t="s">
        <v>1254</v>
      </c>
      <c r="O359" s="213">
        <v>7.88</v>
      </c>
      <c r="P359" s="212">
        <f t="shared" si="10"/>
        <v>7.88</v>
      </c>
      <c r="Q359" s="212">
        <f t="shared" si="11"/>
        <v>0.78800000000000003</v>
      </c>
      <c r="R359" s="211">
        <v>1</v>
      </c>
      <c r="S359" s="194" t="str">
        <f>IF(R359=1,"Single canister",CONCATENATE(R359,"-Pack"))</f>
        <v>Single canister</v>
      </c>
      <c r="T359" s="190">
        <v>10</v>
      </c>
      <c r="U359" s="193"/>
      <c r="V359" s="211"/>
      <c r="Y359" s="190">
        <v>1</v>
      </c>
      <c r="Z359" s="190"/>
      <c r="AA359" s="188" t="s">
        <v>472</v>
      </c>
      <c r="AB359" s="189"/>
      <c r="AC359" s="202"/>
    </row>
    <row r="360" spans="2:33">
      <c r="B360" s="190">
        <v>117</v>
      </c>
      <c r="C360" s="190">
        <v>9</v>
      </c>
      <c r="D360" s="216">
        <v>44993</v>
      </c>
      <c r="E360" s="224" t="s">
        <v>106</v>
      </c>
      <c r="F360" s="224" t="s">
        <v>82</v>
      </c>
      <c r="G360" s="188" t="s">
        <v>1001</v>
      </c>
      <c r="H360" s="208" t="str">
        <f>G360</f>
        <v>Compucessory</v>
      </c>
      <c r="I360" s="188" t="s">
        <v>1002</v>
      </c>
      <c r="J360" s="188" t="s">
        <v>1003</v>
      </c>
      <c r="K360" s="188" t="s">
        <v>1004</v>
      </c>
      <c r="L360" s="225" t="s">
        <v>19</v>
      </c>
      <c r="M360" s="225"/>
      <c r="N360" s="188" t="s">
        <v>2337</v>
      </c>
      <c r="O360" s="213">
        <v>39.99</v>
      </c>
      <c r="P360" s="212">
        <f t="shared" si="10"/>
        <v>6.665</v>
      </c>
      <c r="Q360" s="212">
        <f t="shared" si="11"/>
        <v>0.66649999999999998</v>
      </c>
      <c r="R360" s="211">
        <v>6</v>
      </c>
      <c r="S360" s="211" t="s">
        <v>377</v>
      </c>
      <c r="T360" s="190">
        <v>10</v>
      </c>
      <c r="U360" s="193"/>
      <c r="V360" s="211">
        <v>1</v>
      </c>
      <c r="W360" s="188" t="s">
        <v>948</v>
      </c>
      <c r="X360" s="211">
        <v>1</v>
      </c>
      <c r="Y360" s="211">
        <v>1</v>
      </c>
      <c r="Z360" s="211"/>
      <c r="AA360" s="188" t="s">
        <v>472</v>
      </c>
      <c r="AB360" s="189" t="s">
        <v>1425</v>
      </c>
      <c r="AC360" s="202"/>
    </row>
    <row r="361" spans="2:33">
      <c r="B361" s="190">
        <v>117</v>
      </c>
      <c r="C361" s="190">
        <v>98</v>
      </c>
      <c r="D361" s="216" t="e">
        <f>VLOOKUP($C361,#REF!,6,FALSE)</f>
        <v>#REF!</v>
      </c>
      <c r="E361" s="215" t="e">
        <f>VLOOKUP($C361,#REF!,2,FALSE)</f>
        <v>#REF!</v>
      </c>
      <c r="F361" s="215" t="s">
        <v>1347</v>
      </c>
      <c r="G361" s="188" t="s">
        <v>85</v>
      </c>
      <c r="H361" s="208" t="s">
        <v>2303</v>
      </c>
      <c r="I361" s="208" t="s">
        <v>2303</v>
      </c>
      <c r="J361" s="188" t="s">
        <v>1258</v>
      </c>
      <c r="K361" s="188" t="s">
        <v>1307</v>
      </c>
      <c r="L361" s="195" t="s">
        <v>350</v>
      </c>
      <c r="M361" s="195"/>
      <c r="N361" s="208" t="s">
        <v>1254</v>
      </c>
      <c r="O361" s="213">
        <v>14.88</v>
      </c>
      <c r="P361" s="212">
        <f t="shared" si="10"/>
        <v>7.44</v>
      </c>
      <c r="Q361" s="212">
        <f t="shared" si="11"/>
        <v>0.74399999999999999</v>
      </c>
      <c r="R361" s="211">
        <v>2</v>
      </c>
      <c r="S361" s="194" t="str">
        <f>IF(R361=1,"Single canister",CONCATENATE(R361,"-Pack"))</f>
        <v>2-Pack</v>
      </c>
      <c r="T361" s="190">
        <v>10</v>
      </c>
      <c r="U361" s="193"/>
      <c r="V361" s="211"/>
      <c r="Y361" s="190">
        <v>1</v>
      </c>
      <c r="Z361" s="190"/>
      <c r="AA361" s="188" t="s">
        <v>472</v>
      </c>
      <c r="AB361" s="189"/>
      <c r="AC361" s="202"/>
    </row>
    <row r="362" spans="2:33">
      <c r="B362" s="190">
        <v>118</v>
      </c>
      <c r="C362" s="190">
        <v>9</v>
      </c>
      <c r="D362" s="216">
        <v>44993</v>
      </c>
      <c r="E362" s="224" t="s">
        <v>106</v>
      </c>
      <c r="F362" s="224" t="s">
        <v>82</v>
      </c>
      <c r="G362" s="188" t="s">
        <v>374</v>
      </c>
      <c r="H362" s="208" t="s">
        <v>374</v>
      </c>
      <c r="I362" s="208" t="s">
        <v>375</v>
      </c>
      <c r="J362" s="188" t="s">
        <v>1007</v>
      </c>
      <c r="K362" s="188" t="s">
        <v>1008</v>
      </c>
      <c r="L362" s="195" t="s">
        <v>19</v>
      </c>
      <c r="M362" s="195"/>
      <c r="N362" s="188" t="s">
        <v>376</v>
      </c>
      <c r="O362" s="213">
        <v>18.989999999999998</v>
      </c>
      <c r="P362" s="212">
        <f t="shared" si="10"/>
        <v>18.989999999999998</v>
      </c>
      <c r="Q362" s="212">
        <f t="shared" si="11"/>
        <v>5.4257142857142853</v>
      </c>
      <c r="R362" s="211">
        <v>1</v>
      </c>
      <c r="S362" s="211" t="s">
        <v>369</v>
      </c>
      <c r="T362" s="190">
        <v>3.5</v>
      </c>
      <c r="U362" s="193"/>
      <c r="V362" s="211">
        <v>1</v>
      </c>
      <c r="W362" s="188" t="s">
        <v>1010</v>
      </c>
      <c r="X362" s="211">
        <v>1</v>
      </c>
      <c r="Y362" s="211">
        <v>0</v>
      </c>
      <c r="Z362" s="211"/>
      <c r="AA362" s="188" t="s">
        <v>472</v>
      </c>
      <c r="AB362" s="189" t="s">
        <v>1344</v>
      </c>
      <c r="AC362" s="202"/>
    </row>
    <row r="363" spans="2:33">
      <c r="B363" s="190">
        <v>118</v>
      </c>
      <c r="C363" s="190">
        <v>98</v>
      </c>
      <c r="D363" s="216" t="e">
        <f>VLOOKUP($C363,#REF!,6,FALSE)</f>
        <v>#REF!</v>
      </c>
      <c r="E363" s="215" t="e">
        <f>VLOOKUP($C363,#REF!,2,FALSE)</f>
        <v>#REF!</v>
      </c>
      <c r="F363" s="215" t="s">
        <v>1347</v>
      </c>
      <c r="G363" s="188" t="s">
        <v>85</v>
      </c>
      <c r="H363" s="208" t="s">
        <v>2303</v>
      </c>
      <c r="I363" s="208" t="s">
        <v>2303</v>
      </c>
      <c r="J363" s="188" t="s">
        <v>1256</v>
      </c>
      <c r="K363" s="188" t="s">
        <v>1308</v>
      </c>
      <c r="L363" s="195" t="s">
        <v>350</v>
      </c>
      <c r="M363" s="195"/>
      <c r="N363" s="208" t="s">
        <v>1254</v>
      </c>
      <c r="O363" s="213">
        <v>21.88</v>
      </c>
      <c r="P363" s="212">
        <f t="shared" si="10"/>
        <v>5.47</v>
      </c>
      <c r="Q363" s="212">
        <f t="shared" si="11"/>
        <v>0.54699999999999993</v>
      </c>
      <c r="R363" s="211">
        <v>4</v>
      </c>
      <c r="S363" s="194" t="str">
        <f>IF(R363=1,"Single canister",CONCATENATE(R363,"-Pack"))</f>
        <v>4-Pack</v>
      </c>
      <c r="T363" s="190">
        <v>10</v>
      </c>
      <c r="U363" s="193"/>
      <c r="V363" s="211"/>
      <c r="Y363" s="190">
        <v>1</v>
      </c>
      <c r="Z363" s="190"/>
      <c r="AA363" s="188" t="s">
        <v>472</v>
      </c>
      <c r="AB363" s="189"/>
      <c r="AC363" s="202"/>
    </row>
    <row r="364" spans="2:33">
      <c r="B364" s="190">
        <v>119</v>
      </c>
      <c r="C364" s="190">
        <v>9</v>
      </c>
      <c r="D364" s="216">
        <v>44993</v>
      </c>
      <c r="E364" s="224" t="s">
        <v>106</v>
      </c>
      <c r="F364" s="224" t="s">
        <v>82</v>
      </c>
      <c r="G364" s="188" t="s">
        <v>374</v>
      </c>
      <c r="H364" s="208" t="s">
        <v>374</v>
      </c>
      <c r="I364" s="208" t="s">
        <v>375</v>
      </c>
      <c r="J364" s="188" t="s">
        <v>1011</v>
      </c>
      <c r="K364" s="188" t="s">
        <v>1012</v>
      </c>
      <c r="L364" s="195" t="s">
        <v>19</v>
      </c>
      <c r="M364" s="195"/>
      <c r="N364" s="188" t="s">
        <v>376</v>
      </c>
      <c r="O364" s="213">
        <v>16.989999999999998</v>
      </c>
      <c r="P364" s="212">
        <f t="shared" si="10"/>
        <v>16.989999999999998</v>
      </c>
      <c r="Q364" s="212">
        <f t="shared" si="11"/>
        <v>0.99941176470588222</v>
      </c>
      <c r="R364" s="211">
        <v>1</v>
      </c>
      <c r="S364" s="194" t="s">
        <v>369</v>
      </c>
      <c r="T364" s="190">
        <v>17</v>
      </c>
      <c r="U364" s="193"/>
      <c r="V364" s="211">
        <v>1</v>
      </c>
      <c r="W364" s="188" t="s">
        <v>1010</v>
      </c>
      <c r="X364" s="211">
        <v>1</v>
      </c>
      <c r="Y364" s="211">
        <v>0</v>
      </c>
      <c r="Z364" s="211"/>
      <c r="AA364" s="188" t="s">
        <v>472</v>
      </c>
      <c r="AB364" s="189" t="s">
        <v>1344</v>
      </c>
      <c r="AC364" s="202"/>
    </row>
    <row r="365" spans="2:33">
      <c r="B365" s="190">
        <v>119</v>
      </c>
      <c r="C365" s="190">
        <v>99</v>
      </c>
      <c r="D365" s="216" t="e">
        <f>VLOOKUP($C365,#REF!,6,FALSE)</f>
        <v>#REF!</v>
      </c>
      <c r="E365" s="215" t="e">
        <f>VLOOKUP($C365,#REF!,2,FALSE)</f>
        <v>#REF!</v>
      </c>
      <c r="F365" s="215" t="s">
        <v>1347</v>
      </c>
      <c r="G365" s="188" t="s">
        <v>414</v>
      </c>
      <c r="H365" s="208" t="s">
        <v>694</v>
      </c>
      <c r="I365" s="188" t="s">
        <v>694</v>
      </c>
      <c r="J365" s="188" t="s">
        <v>1151</v>
      </c>
      <c r="K365" s="188" t="s">
        <v>1309</v>
      </c>
      <c r="L365" s="225" t="s">
        <v>19</v>
      </c>
      <c r="M365" s="195"/>
      <c r="N365" s="208" t="s">
        <v>416</v>
      </c>
      <c r="O365" s="213">
        <v>12.99</v>
      </c>
      <c r="P365" s="212">
        <f t="shared" si="10"/>
        <v>6.4950000000000001</v>
      </c>
      <c r="Q365" s="212">
        <f t="shared" si="11"/>
        <v>0.64949999999999997</v>
      </c>
      <c r="R365" s="211">
        <v>2</v>
      </c>
      <c r="S365" s="194" t="str">
        <f>IF(R365=1,"Single canister",CONCATENATE(R365,"-Pack"))</f>
        <v>2-Pack</v>
      </c>
      <c r="T365" s="190">
        <v>10</v>
      </c>
      <c r="U365" s="193"/>
      <c r="V365" s="211"/>
      <c r="Y365" s="190">
        <v>0</v>
      </c>
      <c r="Z365" s="190"/>
      <c r="AA365" s="188" t="s">
        <v>472</v>
      </c>
      <c r="AB365" s="189"/>
      <c r="AC365" s="202"/>
    </row>
    <row r="366" spans="2:33">
      <c r="B366" s="190">
        <v>120</v>
      </c>
      <c r="C366" s="190">
        <v>9</v>
      </c>
      <c r="D366" s="216">
        <v>45023</v>
      </c>
      <c r="E366" s="215" t="s">
        <v>106</v>
      </c>
      <c r="F366" s="215" t="s">
        <v>82</v>
      </c>
      <c r="G366" s="188" t="s">
        <v>374</v>
      </c>
      <c r="H366" s="208" t="s">
        <v>374</v>
      </c>
      <c r="I366" s="208" t="s">
        <v>375</v>
      </c>
      <c r="J366" s="188" t="s">
        <v>1014</v>
      </c>
      <c r="K366" s="188" t="s">
        <v>1015</v>
      </c>
      <c r="L366" s="195" t="s">
        <v>19</v>
      </c>
      <c r="M366" s="195"/>
      <c r="N366" s="188" t="s">
        <v>376</v>
      </c>
      <c r="O366" s="213"/>
      <c r="P366" s="212"/>
      <c r="Q366" s="212"/>
      <c r="R366" s="211"/>
      <c r="S366" s="194"/>
      <c r="T366" s="190"/>
      <c r="U366" s="193" t="s">
        <v>368</v>
      </c>
      <c r="V366" s="211">
        <v>1</v>
      </c>
      <c r="W366" s="188" t="s">
        <v>356</v>
      </c>
      <c r="X366" s="190">
        <v>1</v>
      </c>
      <c r="Y366" s="190">
        <v>0</v>
      </c>
      <c r="Z366" s="190"/>
      <c r="AA366" s="188" t="s">
        <v>472</v>
      </c>
      <c r="AB366" s="189"/>
      <c r="AC366" s="202"/>
    </row>
    <row r="367" spans="2:33">
      <c r="B367" s="190">
        <v>120</v>
      </c>
      <c r="C367" s="190">
        <v>100</v>
      </c>
      <c r="D367" s="216" t="e">
        <f>VLOOKUP($C367,#REF!,6,FALSE)</f>
        <v>#REF!</v>
      </c>
      <c r="E367" s="215" t="e">
        <f>VLOOKUP($C367,#REF!,2,FALSE)</f>
        <v>#REF!</v>
      </c>
      <c r="F367" s="215" t="s">
        <v>1347</v>
      </c>
      <c r="G367" s="188" t="s">
        <v>706</v>
      </c>
      <c r="H367" s="208" t="s">
        <v>706</v>
      </c>
      <c r="I367" s="188" t="s">
        <v>707</v>
      </c>
      <c r="J367" s="188" t="s">
        <v>1311</v>
      </c>
      <c r="K367" s="188" t="s">
        <v>1068</v>
      </c>
      <c r="L367" s="225" t="s">
        <v>350</v>
      </c>
      <c r="M367" s="195"/>
      <c r="N367" s="208" t="s">
        <v>2307</v>
      </c>
      <c r="O367" s="213">
        <v>20.89</v>
      </c>
      <c r="P367" s="212">
        <f t="shared" ref="P367:P398" si="12">IFERROR(O367/R367,"-")</f>
        <v>6.9633333333333338</v>
      </c>
      <c r="Q367" s="212">
        <f t="shared" ref="Q367:Q398" si="13">IFERROR(P367/T367,"-")</f>
        <v>0.69633333333333336</v>
      </c>
      <c r="R367" s="211">
        <v>3</v>
      </c>
      <c r="S367" s="194" t="str">
        <f>IF(R367=1,"Single canister",CONCATENATE(R367,"-Pack"))</f>
        <v>3-Pack</v>
      </c>
      <c r="T367" s="190">
        <v>10</v>
      </c>
      <c r="U367" s="193"/>
      <c r="V367" s="211"/>
      <c r="Y367" s="190">
        <v>1</v>
      </c>
      <c r="Z367" s="190"/>
      <c r="AA367" s="188" t="s">
        <v>472</v>
      </c>
      <c r="AB367" s="189"/>
      <c r="AC367" s="202"/>
    </row>
    <row r="368" spans="2:33">
      <c r="B368" s="190">
        <v>121</v>
      </c>
      <c r="C368" s="190">
        <v>9</v>
      </c>
      <c r="D368" s="216">
        <v>44993</v>
      </c>
      <c r="E368" s="224" t="s">
        <v>106</v>
      </c>
      <c r="F368" s="224" t="s">
        <v>82</v>
      </c>
      <c r="G368" s="188" t="s">
        <v>615</v>
      </c>
      <c r="H368" s="208" t="s">
        <v>2318</v>
      </c>
      <c r="I368" s="188" t="s">
        <v>616</v>
      </c>
      <c r="J368" s="188" t="s">
        <v>1018</v>
      </c>
      <c r="K368" s="218" t="s">
        <v>1019</v>
      </c>
      <c r="L368" s="225" t="s">
        <v>528</v>
      </c>
      <c r="M368" s="225"/>
      <c r="N368" s="228" t="s">
        <v>615</v>
      </c>
      <c r="O368" s="213">
        <v>8.99</v>
      </c>
      <c r="P368" s="212">
        <f t="shared" si="12"/>
        <v>8.99</v>
      </c>
      <c r="Q368" s="222">
        <f t="shared" si="13"/>
        <v>0.89900000000000002</v>
      </c>
      <c r="R368" s="219">
        <v>1</v>
      </c>
      <c r="S368" s="219" t="s">
        <v>369</v>
      </c>
      <c r="T368" s="217">
        <v>10</v>
      </c>
      <c r="U368" s="220"/>
      <c r="V368" s="219">
        <v>1</v>
      </c>
      <c r="W368" s="218" t="s">
        <v>1000</v>
      </c>
      <c r="X368" s="219">
        <v>1</v>
      </c>
      <c r="Y368" s="211">
        <v>0</v>
      </c>
      <c r="Z368" s="219"/>
      <c r="AA368" s="218" t="s">
        <v>1021</v>
      </c>
      <c r="AB368" s="189" t="s">
        <v>1344</v>
      </c>
      <c r="AC368" s="217" t="s">
        <v>1387</v>
      </c>
      <c r="AD368" s="190"/>
      <c r="AE368" s="188"/>
      <c r="AF368" s="189"/>
      <c r="AG368" s="188"/>
    </row>
    <row r="369" spans="2:33">
      <c r="B369" s="190">
        <v>121</v>
      </c>
      <c r="C369" s="190">
        <v>100</v>
      </c>
      <c r="D369" s="216" t="e">
        <f>VLOOKUP($C369,#REF!,6,FALSE)</f>
        <v>#REF!</v>
      </c>
      <c r="E369" s="215" t="e">
        <f>VLOOKUP($C369,#REF!,2,FALSE)</f>
        <v>#REF!</v>
      </c>
      <c r="F369" s="215" t="s">
        <v>1347</v>
      </c>
      <c r="G369" s="188" t="s">
        <v>706</v>
      </c>
      <c r="H369" s="208" t="s">
        <v>706</v>
      </c>
      <c r="I369" s="188" t="s">
        <v>707</v>
      </c>
      <c r="J369" s="188" t="s">
        <v>1314</v>
      </c>
      <c r="K369" s="218" t="s">
        <v>1076</v>
      </c>
      <c r="L369" s="225" t="s">
        <v>350</v>
      </c>
      <c r="M369" s="195"/>
      <c r="N369" s="208" t="s">
        <v>2307</v>
      </c>
      <c r="O369" s="213">
        <v>10.99</v>
      </c>
      <c r="P369" s="212">
        <f t="shared" si="12"/>
        <v>10.99</v>
      </c>
      <c r="Q369" s="222">
        <f t="shared" si="13"/>
        <v>1.099</v>
      </c>
      <c r="R369" s="219">
        <v>1</v>
      </c>
      <c r="S369" s="221" t="str">
        <f>IF(R369=1,"Single canister",CONCATENATE(R369,"-Pack"))</f>
        <v>Single canister</v>
      </c>
      <c r="T369" s="217">
        <v>10</v>
      </c>
      <c r="U369" s="220"/>
      <c r="V369" s="219"/>
      <c r="W369" s="218"/>
      <c r="X369" s="217"/>
      <c r="Y369" s="190">
        <v>1</v>
      </c>
      <c r="Z369" s="217"/>
      <c r="AA369" s="218" t="s">
        <v>472</v>
      </c>
      <c r="AB369" s="189"/>
      <c r="AC369" s="217" t="s">
        <v>1387</v>
      </c>
      <c r="AD369" s="190"/>
      <c r="AE369" s="188"/>
      <c r="AF369" s="189"/>
      <c r="AG369" s="188"/>
    </row>
    <row r="370" spans="2:33">
      <c r="B370" s="190">
        <v>122</v>
      </c>
      <c r="C370" s="190">
        <v>9</v>
      </c>
      <c r="D370" s="216">
        <v>44993</v>
      </c>
      <c r="E370" s="224" t="s">
        <v>106</v>
      </c>
      <c r="F370" s="224" t="s">
        <v>82</v>
      </c>
      <c r="G370" s="188" t="s">
        <v>615</v>
      </c>
      <c r="H370" s="208" t="s">
        <v>2318</v>
      </c>
      <c r="I370" s="188" t="s">
        <v>616</v>
      </c>
      <c r="J370" s="188" t="s">
        <v>1022</v>
      </c>
      <c r="K370" s="218" t="s">
        <v>1023</v>
      </c>
      <c r="L370" s="225" t="s">
        <v>528</v>
      </c>
      <c r="M370" s="225"/>
      <c r="N370" s="228" t="s">
        <v>615</v>
      </c>
      <c r="O370" s="213">
        <v>34.99</v>
      </c>
      <c r="P370" s="212">
        <f t="shared" si="12"/>
        <v>5.831666666666667</v>
      </c>
      <c r="Q370" s="222">
        <f t="shared" si="13"/>
        <v>0.58316666666666672</v>
      </c>
      <c r="R370" s="219">
        <v>6</v>
      </c>
      <c r="S370" s="221" t="s">
        <v>377</v>
      </c>
      <c r="T370" s="217">
        <v>10</v>
      </c>
      <c r="U370" s="220"/>
      <c r="V370" s="219">
        <v>1</v>
      </c>
      <c r="W370" s="218" t="s">
        <v>1000</v>
      </c>
      <c r="X370" s="219">
        <v>1</v>
      </c>
      <c r="Y370" s="211">
        <v>0</v>
      </c>
      <c r="Z370" s="219"/>
      <c r="AA370" s="218" t="s">
        <v>1021</v>
      </c>
      <c r="AB370" s="189" t="s">
        <v>1344</v>
      </c>
      <c r="AC370" s="217" t="s">
        <v>1387</v>
      </c>
      <c r="AD370" s="190"/>
      <c r="AE370" s="188"/>
      <c r="AF370" s="189"/>
      <c r="AG370" s="188"/>
    </row>
    <row r="371" spans="2:33">
      <c r="B371" s="190">
        <v>122</v>
      </c>
      <c r="C371" s="190">
        <v>100</v>
      </c>
      <c r="D371" s="216" t="e">
        <f>VLOOKUP($C371,#REF!,6,FALSE)</f>
        <v>#REF!</v>
      </c>
      <c r="E371" s="215" t="e">
        <f>VLOOKUP($C371,#REF!,2,FALSE)</f>
        <v>#REF!</v>
      </c>
      <c r="F371" s="215" t="s">
        <v>1347</v>
      </c>
      <c r="G371" s="188" t="s">
        <v>706</v>
      </c>
      <c r="H371" s="208" t="s">
        <v>706</v>
      </c>
      <c r="I371" s="188" t="s">
        <v>707</v>
      </c>
      <c r="J371" s="188" t="s">
        <v>1315</v>
      </c>
      <c r="K371" s="218" t="s">
        <v>1078</v>
      </c>
      <c r="L371" s="225" t="s">
        <v>350</v>
      </c>
      <c r="M371" s="195"/>
      <c r="N371" s="208" t="s">
        <v>2307</v>
      </c>
      <c r="O371" s="213">
        <v>7.49</v>
      </c>
      <c r="P371" s="212">
        <f t="shared" si="12"/>
        <v>7.49</v>
      </c>
      <c r="Q371" s="212">
        <f t="shared" si="13"/>
        <v>2.14</v>
      </c>
      <c r="R371" s="219">
        <v>1</v>
      </c>
      <c r="S371" s="221" t="str">
        <f>IF(R371=1,"Single canister",CONCATENATE(R371,"-Pack"))</f>
        <v>Single canister</v>
      </c>
      <c r="T371" s="217">
        <v>3.5</v>
      </c>
      <c r="U371" s="220"/>
      <c r="V371" s="219"/>
      <c r="W371" s="218"/>
      <c r="X371" s="217"/>
      <c r="Y371" s="190">
        <v>1</v>
      </c>
      <c r="Z371" s="217"/>
      <c r="AA371" s="218" t="s">
        <v>472</v>
      </c>
      <c r="AB371" s="189"/>
      <c r="AC371" s="217" t="s">
        <v>1387</v>
      </c>
      <c r="AD371" s="190"/>
      <c r="AE371" s="188"/>
      <c r="AF371" s="189"/>
      <c r="AG371" s="188"/>
    </row>
    <row r="372" spans="2:33">
      <c r="B372" s="190">
        <v>123</v>
      </c>
      <c r="C372" s="190">
        <v>101</v>
      </c>
      <c r="D372" s="216" t="e">
        <f>VLOOKUP($C372,#REF!,6,FALSE)</f>
        <v>#REF!</v>
      </c>
      <c r="E372" s="215" t="e">
        <f>VLOOKUP($C372,#REF!,2,FALSE)</f>
        <v>#REF!</v>
      </c>
      <c r="F372" s="215" t="s">
        <v>1348</v>
      </c>
      <c r="G372" s="208" t="s">
        <v>374</v>
      </c>
      <c r="H372" s="208" t="s">
        <v>374</v>
      </c>
      <c r="I372" s="208" t="s">
        <v>375</v>
      </c>
      <c r="J372" s="208" t="s">
        <v>1172</v>
      </c>
      <c r="K372" s="226" t="s">
        <v>1323</v>
      </c>
      <c r="L372" s="195" t="s">
        <v>19</v>
      </c>
      <c r="M372" s="195"/>
      <c r="N372" s="188" t="s">
        <v>376</v>
      </c>
      <c r="O372" s="213">
        <v>12.64</v>
      </c>
      <c r="P372" s="212">
        <f t="shared" si="12"/>
        <v>6.32</v>
      </c>
      <c r="Q372" s="222">
        <f t="shared" si="13"/>
        <v>0.63200000000000001</v>
      </c>
      <c r="R372" s="219">
        <v>2</v>
      </c>
      <c r="S372" s="221" t="str">
        <f>IF(R372=1,"Single canister",CONCATENATE(R372,"-Pack"))</f>
        <v>2-Pack</v>
      </c>
      <c r="T372" s="219">
        <v>10</v>
      </c>
      <c r="U372" s="226" t="s">
        <v>1183</v>
      </c>
      <c r="V372" s="219">
        <v>1</v>
      </c>
      <c r="W372" s="226" t="s">
        <v>1175</v>
      </c>
      <c r="X372" s="219">
        <v>1</v>
      </c>
      <c r="Y372" s="211">
        <v>1</v>
      </c>
      <c r="Z372" s="219"/>
      <c r="AA372" s="226" t="s">
        <v>1177</v>
      </c>
      <c r="AB372" s="189" t="s">
        <v>1344</v>
      </c>
      <c r="AC372" s="217" t="s">
        <v>1387</v>
      </c>
      <c r="AD372" s="190"/>
      <c r="AE372" s="188"/>
      <c r="AF372" s="189"/>
      <c r="AG372" s="188"/>
    </row>
    <row r="373" spans="2:33">
      <c r="B373" s="190">
        <v>123</v>
      </c>
      <c r="C373" s="190">
        <v>9</v>
      </c>
      <c r="D373" s="216">
        <v>44993</v>
      </c>
      <c r="E373" s="224" t="s">
        <v>106</v>
      </c>
      <c r="F373" s="224" t="s">
        <v>82</v>
      </c>
      <c r="G373" s="188" t="s">
        <v>665</v>
      </c>
      <c r="H373" s="208" t="s">
        <v>665</v>
      </c>
      <c r="I373" s="188" t="s">
        <v>666</v>
      </c>
      <c r="J373" s="188" t="s">
        <v>1024</v>
      </c>
      <c r="K373" s="218" t="s">
        <v>1025</v>
      </c>
      <c r="L373" s="225" t="s">
        <v>19</v>
      </c>
      <c r="M373" s="225"/>
      <c r="N373" s="188" t="s">
        <v>376</v>
      </c>
      <c r="O373" s="213">
        <v>9.99</v>
      </c>
      <c r="P373" s="212">
        <f t="shared" si="12"/>
        <v>9.99</v>
      </c>
      <c r="Q373" s="222">
        <f t="shared" si="13"/>
        <v>0.999</v>
      </c>
      <c r="R373" s="219">
        <v>1</v>
      </c>
      <c r="S373" s="219" t="s">
        <v>369</v>
      </c>
      <c r="T373" s="217">
        <v>10</v>
      </c>
      <c r="U373" s="220"/>
      <c r="V373" s="219">
        <v>1</v>
      </c>
      <c r="W373" s="218" t="s">
        <v>1027</v>
      </c>
      <c r="X373" s="219">
        <v>1</v>
      </c>
      <c r="Y373" s="211">
        <v>1</v>
      </c>
      <c r="Z373" s="219"/>
      <c r="AA373" s="218" t="s">
        <v>1029</v>
      </c>
      <c r="AB373" s="189" t="s">
        <v>2305</v>
      </c>
      <c r="AC373" s="217" t="s">
        <v>1387</v>
      </c>
      <c r="AD373" s="190"/>
      <c r="AE373" s="188"/>
      <c r="AF373" s="189"/>
      <c r="AG373" s="188"/>
    </row>
    <row r="374" spans="2:33">
      <c r="B374" s="190">
        <v>124</v>
      </c>
      <c r="C374" s="190">
        <v>9</v>
      </c>
      <c r="D374" s="216">
        <v>44993</v>
      </c>
      <c r="E374" s="224" t="s">
        <v>106</v>
      </c>
      <c r="F374" s="224" t="s">
        <v>82</v>
      </c>
      <c r="G374" s="188" t="s">
        <v>665</v>
      </c>
      <c r="H374" s="208" t="s">
        <v>665</v>
      </c>
      <c r="I374" s="188" t="s">
        <v>666</v>
      </c>
      <c r="J374" s="188" t="s">
        <v>1031</v>
      </c>
      <c r="K374" s="218" t="s">
        <v>1032</v>
      </c>
      <c r="L374" s="225" t="s">
        <v>19</v>
      </c>
      <c r="M374" s="225"/>
      <c r="N374" s="188" t="s">
        <v>376</v>
      </c>
      <c r="O374" s="213">
        <v>17.989999999999998</v>
      </c>
      <c r="P374" s="212">
        <f t="shared" si="12"/>
        <v>8.9949999999999992</v>
      </c>
      <c r="Q374" s="222">
        <f t="shared" si="13"/>
        <v>0.89949999999999997</v>
      </c>
      <c r="R374" s="219">
        <v>2</v>
      </c>
      <c r="S374" s="219" t="s">
        <v>355</v>
      </c>
      <c r="T374" s="217">
        <v>10</v>
      </c>
      <c r="U374" s="220"/>
      <c r="V374" s="219">
        <v>1</v>
      </c>
      <c r="W374" s="218" t="s">
        <v>356</v>
      </c>
      <c r="X374" s="219">
        <v>1</v>
      </c>
      <c r="Y374" s="219">
        <v>0</v>
      </c>
      <c r="Z374" s="219"/>
      <c r="AA374" s="218" t="s">
        <v>1034</v>
      </c>
      <c r="AB374" s="189" t="s">
        <v>1344</v>
      </c>
      <c r="AC374" s="217" t="s">
        <v>1387</v>
      </c>
      <c r="AD374" s="190"/>
      <c r="AE374" s="188"/>
      <c r="AF374" s="189"/>
      <c r="AG374" s="188"/>
    </row>
    <row r="375" spans="2:33">
      <c r="B375" s="190">
        <v>124</v>
      </c>
      <c r="C375" s="190">
        <v>101</v>
      </c>
      <c r="D375" s="216" t="e">
        <f>VLOOKUP($C375,#REF!,6,FALSE)</f>
        <v>#REF!</v>
      </c>
      <c r="E375" s="215" t="e">
        <f>VLOOKUP($C375,#REF!,2,FALSE)</f>
        <v>#REF!</v>
      </c>
      <c r="F375" s="215" t="s">
        <v>1348</v>
      </c>
      <c r="G375" s="188" t="s">
        <v>85</v>
      </c>
      <c r="H375" s="208" t="s">
        <v>2303</v>
      </c>
      <c r="I375" s="208" t="s">
        <v>2303</v>
      </c>
      <c r="J375" s="188" t="s">
        <v>1251</v>
      </c>
      <c r="K375" s="218" t="s">
        <v>1318</v>
      </c>
      <c r="L375" s="195" t="s">
        <v>350</v>
      </c>
      <c r="M375" s="195"/>
      <c r="N375" s="208" t="s">
        <v>1254</v>
      </c>
      <c r="O375" s="213">
        <v>4.97</v>
      </c>
      <c r="P375" s="212">
        <f t="shared" si="12"/>
        <v>4.97</v>
      </c>
      <c r="Q375" s="222">
        <f t="shared" si="13"/>
        <v>0.497</v>
      </c>
      <c r="R375" s="219">
        <v>1</v>
      </c>
      <c r="S375" s="221" t="str">
        <f>IF(R375=1,"Single canister",CONCATENATE(R375,"-Pack"))</f>
        <v>Single canister</v>
      </c>
      <c r="T375" s="217">
        <v>10</v>
      </c>
      <c r="U375" s="220"/>
      <c r="V375" s="219"/>
      <c r="W375" s="218"/>
      <c r="X375" s="217"/>
      <c r="Y375" s="190">
        <v>1</v>
      </c>
      <c r="Z375" s="217"/>
      <c r="AA375" s="218" t="s">
        <v>472</v>
      </c>
      <c r="AB375" s="189"/>
      <c r="AC375" s="217" t="s">
        <v>1387</v>
      </c>
      <c r="AD375" s="190"/>
      <c r="AE375" s="188"/>
      <c r="AF375" s="189"/>
      <c r="AG375" s="188"/>
    </row>
    <row r="376" spans="2:33">
      <c r="B376" s="190">
        <v>125</v>
      </c>
      <c r="C376" s="190">
        <v>9</v>
      </c>
      <c r="D376" s="216">
        <v>44993</v>
      </c>
      <c r="E376" s="224" t="s">
        <v>106</v>
      </c>
      <c r="F376" s="224" t="s">
        <v>82</v>
      </c>
      <c r="G376" s="208" t="s">
        <v>414</v>
      </c>
      <c r="H376" s="208" t="s">
        <v>694</v>
      </c>
      <c r="I376" s="188" t="s">
        <v>694</v>
      </c>
      <c r="J376" s="188" t="s">
        <v>1035</v>
      </c>
      <c r="K376" s="218" t="s">
        <v>1036</v>
      </c>
      <c r="L376" s="225" t="s">
        <v>19</v>
      </c>
      <c r="M376" s="225"/>
      <c r="N376" s="208" t="s">
        <v>416</v>
      </c>
      <c r="O376" s="213">
        <v>18.989999999999998</v>
      </c>
      <c r="P376" s="212">
        <f t="shared" si="12"/>
        <v>18.989999999999998</v>
      </c>
      <c r="Q376" s="222">
        <f t="shared" si="13"/>
        <v>1.8989999999999998</v>
      </c>
      <c r="R376" s="219">
        <v>1</v>
      </c>
      <c r="S376" s="221" t="s">
        <v>369</v>
      </c>
      <c r="T376" s="217">
        <v>10</v>
      </c>
      <c r="U376" s="220"/>
      <c r="V376" s="219">
        <v>0</v>
      </c>
      <c r="W376" s="218" t="s">
        <v>486</v>
      </c>
      <c r="X376" s="219">
        <v>0</v>
      </c>
      <c r="Y376" s="219">
        <v>1</v>
      </c>
      <c r="Z376" s="219"/>
      <c r="AA376" s="218" t="s">
        <v>1029</v>
      </c>
      <c r="AB376" s="189" t="s">
        <v>1344</v>
      </c>
      <c r="AC376" s="217" t="s">
        <v>1387</v>
      </c>
      <c r="AD376" s="190"/>
      <c r="AE376" s="188"/>
      <c r="AF376" s="189"/>
      <c r="AG376" s="188"/>
    </row>
    <row r="377" spans="2:33">
      <c r="B377" s="190">
        <v>125</v>
      </c>
      <c r="C377" s="190">
        <v>101</v>
      </c>
      <c r="D377" s="216" t="e">
        <f>VLOOKUP($C377,#REF!,6,FALSE)</f>
        <v>#REF!</v>
      </c>
      <c r="E377" s="215" t="e">
        <f>VLOOKUP($C377,#REF!,2,FALSE)</f>
        <v>#REF!</v>
      </c>
      <c r="F377" s="215" t="s">
        <v>1348</v>
      </c>
      <c r="G377" s="188" t="s">
        <v>85</v>
      </c>
      <c r="H377" s="208" t="s">
        <v>2303</v>
      </c>
      <c r="I377" s="208" t="s">
        <v>2303</v>
      </c>
      <c r="J377" s="188" t="s">
        <v>1258</v>
      </c>
      <c r="K377" s="218" t="s">
        <v>1349</v>
      </c>
      <c r="L377" s="195" t="s">
        <v>350</v>
      </c>
      <c r="M377" s="195"/>
      <c r="N377" s="208" t="s">
        <v>1254</v>
      </c>
      <c r="O377" s="213">
        <v>9.6300000000000008</v>
      </c>
      <c r="P377" s="212">
        <f t="shared" si="12"/>
        <v>4.8150000000000004</v>
      </c>
      <c r="Q377" s="222">
        <f t="shared" si="13"/>
        <v>0.48150000000000004</v>
      </c>
      <c r="R377" s="219">
        <v>2</v>
      </c>
      <c r="S377" s="221" t="str">
        <f>IF(R377=1,"Single canister",CONCATENATE(R377,"-Pack"))</f>
        <v>2-Pack</v>
      </c>
      <c r="T377" s="217">
        <v>10</v>
      </c>
      <c r="U377" s="220"/>
      <c r="V377" s="219"/>
      <c r="W377" s="218"/>
      <c r="X377" s="217"/>
      <c r="Y377" s="217">
        <v>1</v>
      </c>
      <c r="Z377" s="217"/>
      <c r="AA377" s="218" t="s">
        <v>472</v>
      </c>
      <c r="AB377" s="189"/>
      <c r="AC377" s="217" t="s">
        <v>1387</v>
      </c>
      <c r="AD377" s="190"/>
      <c r="AE377" s="188"/>
      <c r="AF377" s="189"/>
      <c r="AG377" s="188"/>
    </row>
    <row r="378" spans="2:33">
      <c r="B378" s="190">
        <v>126</v>
      </c>
      <c r="C378" s="190">
        <v>4</v>
      </c>
      <c r="D378" s="216">
        <v>44994</v>
      </c>
      <c r="E378" s="224" t="s">
        <v>93</v>
      </c>
      <c r="F378" s="224" t="s">
        <v>87</v>
      </c>
      <c r="G378" s="188" t="s">
        <v>995</v>
      </c>
      <c r="H378" s="208" t="s">
        <v>995</v>
      </c>
      <c r="I378" s="188" t="s">
        <v>996</v>
      </c>
      <c r="J378" s="188" t="s">
        <v>1038</v>
      </c>
      <c r="K378" s="218" t="s">
        <v>1039</v>
      </c>
      <c r="L378" s="225" t="s">
        <v>19</v>
      </c>
      <c r="M378" s="225"/>
      <c r="N378" s="188" t="s">
        <v>376</v>
      </c>
      <c r="O378" s="213">
        <v>9.39</v>
      </c>
      <c r="P378" s="212">
        <f t="shared" si="12"/>
        <v>9.39</v>
      </c>
      <c r="Q378" s="222">
        <f t="shared" si="13"/>
        <v>0.93900000000000006</v>
      </c>
      <c r="R378" s="219">
        <v>1</v>
      </c>
      <c r="S378" s="221" t="s">
        <v>369</v>
      </c>
      <c r="T378" s="217">
        <v>10</v>
      </c>
      <c r="U378" s="220"/>
      <c r="V378" s="219">
        <v>0</v>
      </c>
      <c r="W378" s="218" t="s">
        <v>486</v>
      </c>
      <c r="X378" s="219">
        <v>0</v>
      </c>
      <c r="Y378" s="219">
        <v>0</v>
      </c>
      <c r="Z378" s="219"/>
      <c r="AA378" s="218" t="s">
        <v>472</v>
      </c>
      <c r="AB378" s="189" t="s">
        <v>1344</v>
      </c>
      <c r="AC378" s="217" t="s">
        <v>1387</v>
      </c>
      <c r="AD378" s="190"/>
      <c r="AE378" s="188"/>
      <c r="AF378" s="189"/>
      <c r="AG378" s="188"/>
    </row>
    <row r="379" spans="2:33">
      <c r="B379" s="190">
        <v>126</v>
      </c>
      <c r="C379" s="190">
        <v>102</v>
      </c>
      <c r="D379" s="216" t="e">
        <f>VLOOKUP($C379,#REF!,6,FALSE)</f>
        <v>#REF!</v>
      </c>
      <c r="E379" s="215" t="e">
        <f>VLOOKUP($C379,#REF!,2,FALSE)</f>
        <v>#REF!</v>
      </c>
      <c r="F379" s="215" t="s">
        <v>1348</v>
      </c>
      <c r="G379" s="188" t="s">
        <v>414</v>
      </c>
      <c r="H379" s="208" t="s">
        <v>694</v>
      </c>
      <c r="I379" s="188" t="s">
        <v>694</v>
      </c>
      <c r="J379" s="188" t="s">
        <v>1151</v>
      </c>
      <c r="K379" s="218" t="s">
        <v>1309</v>
      </c>
      <c r="L379" s="225" t="s">
        <v>19</v>
      </c>
      <c r="M379" s="195"/>
      <c r="N379" s="208" t="s">
        <v>416</v>
      </c>
      <c r="O379" s="213">
        <v>12.99</v>
      </c>
      <c r="P379" s="212">
        <f t="shared" si="12"/>
        <v>6.4950000000000001</v>
      </c>
      <c r="Q379" s="222">
        <f t="shared" si="13"/>
        <v>0.64949999999999997</v>
      </c>
      <c r="R379" s="219">
        <v>2</v>
      </c>
      <c r="S379" s="221" t="str">
        <f>IF(R379=1,"Single canister",CONCATENATE(R379,"-Pack"))</f>
        <v>2-Pack</v>
      </c>
      <c r="T379" s="217">
        <v>10</v>
      </c>
      <c r="U379" s="220"/>
      <c r="V379" s="219"/>
      <c r="W379" s="218"/>
      <c r="X379" s="217"/>
      <c r="Y379" s="217">
        <v>0</v>
      </c>
      <c r="Z379" s="217"/>
      <c r="AA379" s="218" t="s">
        <v>472</v>
      </c>
      <c r="AB379" s="189"/>
      <c r="AC379" s="217" t="s">
        <v>1387</v>
      </c>
      <c r="AD379" s="190"/>
      <c r="AE379" s="188"/>
      <c r="AF379" s="189"/>
      <c r="AG379" s="188"/>
    </row>
    <row r="380" spans="2:33">
      <c r="B380" s="190">
        <v>127</v>
      </c>
      <c r="C380" s="190">
        <v>4</v>
      </c>
      <c r="D380" s="216">
        <v>44994</v>
      </c>
      <c r="E380" s="224" t="s">
        <v>93</v>
      </c>
      <c r="F380" s="224" t="s">
        <v>87</v>
      </c>
      <c r="G380" s="188" t="s">
        <v>995</v>
      </c>
      <c r="H380" s="208" t="s">
        <v>995</v>
      </c>
      <c r="I380" s="188" t="s">
        <v>996</v>
      </c>
      <c r="J380" s="188" t="s">
        <v>1041</v>
      </c>
      <c r="K380" s="218" t="s">
        <v>1042</v>
      </c>
      <c r="L380" s="225" t="s">
        <v>19</v>
      </c>
      <c r="M380" s="225"/>
      <c r="N380" s="188" t="s">
        <v>376</v>
      </c>
      <c r="O380" s="213">
        <v>39.99</v>
      </c>
      <c r="P380" s="212">
        <f t="shared" si="12"/>
        <v>6.665</v>
      </c>
      <c r="Q380" s="222">
        <f t="shared" si="13"/>
        <v>0.66649999999999998</v>
      </c>
      <c r="R380" s="219">
        <v>6</v>
      </c>
      <c r="S380" s="221" t="s">
        <v>377</v>
      </c>
      <c r="T380" s="217">
        <v>10</v>
      </c>
      <c r="U380" s="220"/>
      <c r="V380" s="219">
        <v>0</v>
      </c>
      <c r="W380" s="218" t="s">
        <v>486</v>
      </c>
      <c r="X380" s="219">
        <v>0</v>
      </c>
      <c r="Y380" s="211">
        <v>0</v>
      </c>
      <c r="Z380" s="219"/>
      <c r="AA380" s="218" t="s">
        <v>472</v>
      </c>
      <c r="AB380" s="189" t="s">
        <v>1344</v>
      </c>
      <c r="AC380" s="217" t="s">
        <v>1387</v>
      </c>
      <c r="AD380" s="190"/>
      <c r="AE380" s="188"/>
      <c r="AF380" s="189"/>
      <c r="AG380" s="188"/>
    </row>
    <row r="381" spans="2:33">
      <c r="B381" s="190">
        <v>127</v>
      </c>
      <c r="C381" s="190">
        <v>102</v>
      </c>
      <c r="D381" s="216" t="e">
        <f>VLOOKUP($C381,#REF!,6,FALSE)</f>
        <v>#REF!</v>
      </c>
      <c r="E381" s="215" t="e">
        <f>VLOOKUP($C381,#REF!,2,FALSE)</f>
        <v>#REF!</v>
      </c>
      <c r="F381" s="215" t="s">
        <v>1348</v>
      </c>
      <c r="G381" s="188" t="s">
        <v>414</v>
      </c>
      <c r="H381" s="208" t="s">
        <v>694</v>
      </c>
      <c r="I381" s="188" t="s">
        <v>694</v>
      </c>
      <c r="J381" s="188" t="s">
        <v>1156</v>
      </c>
      <c r="K381" s="218" t="s">
        <v>1310</v>
      </c>
      <c r="L381" s="225" t="s">
        <v>19</v>
      </c>
      <c r="M381" s="214"/>
      <c r="N381" s="208" t="s">
        <v>416</v>
      </c>
      <c r="O381" s="213">
        <v>6.99</v>
      </c>
      <c r="P381" s="212">
        <f t="shared" si="12"/>
        <v>6.99</v>
      </c>
      <c r="Q381" s="222">
        <f t="shared" si="13"/>
        <v>0.69900000000000007</v>
      </c>
      <c r="R381" s="219">
        <v>1</v>
      </c>
      <c r="S381" s="221" t="str">
        <f>IF(R381=1,"Single canister",CONCATENATE(R381,"-Pack"))</f>
        <v>Single canister</v>
      </c>
      <c r="T381" s="217">
        <v>10</v>
      </c>
      <c r="U381" s="220"/>
      <c r="V381" s="219"/>
      <c r="W381" s="218"/>
      <c r="X381" s="217"/>
      <c r="Y381" s="217">
        <v>0</v>
      </c>
      <c r="Z381" s="217"/>
      <c r="AA381" s="218" t="s">
        <v>472</v>
      </c>
      <c r="AB381" s="189"/>
      <c r="AC381" s="217" t="s">
        <v>1425</v>
      </c>
      <c r="AD381" s="190"/>
      <c r="AE381" s="188"/>
      <c r="AF381" s="189"/>
      <c r="AG381" s="188"/>
    </row>
    <row r="382" spans="2:33">
      <c r="B382" s="190">
        <v>128</v>
      </c>
      <c r="C382" s="190">
        <v>4</v>
      </c>
      <c r="D382" s="216">
        <v>44994</v>
      </c>
      <c r="E382" s="224" t="s">
        <v>93</v>
      </c>
      <c r="F382" s="224" t="s">
        <v>87</v>
      </c>
      <c r="G382" s="188" t="s">
        <v>388</v>
      </c>
      <c r="H382" s="208" t="s">
        <v>2309</v>
      </c>
      <c r="I382" s="188" t="s">
        <v>389</v>
      </c>
      <c r="J382" s="188" t="s">
        <v>1044</v>
      </c>
      <c r="K382" s="218" t="s">
        <v>1045</v>
      </c>
      <c r="L382" s="195" t="s">
        <v>19</v>
      </c>
      <c r="M382" s="214"/>
      <c r="N382" s="228" t="s">
        <v>391</v>
      </c>
      <c r="O382" s="213">
        <v>239.19</v>
      </c>
      <c r="P382" s="212">
        <f t="shared" si="12"/>
        <v>19.932500000000001</v>
      </c>
      <c r="Q382" s="222">
        <f t="shared" si="13"/>
        <v>2.4915625000000001</v>
      </c>
      <c r="R382" s="219">
        <v>12</v>
      </c>
      <c r="S382" s="221" t="s">
        <v>2251</v>
      </c>
      <c r="T382" s="217">
        <v>8</v>
      </c>
      <c r="U382" s="220"/>
      <c r="V382" s="219">
        <v>0</v>
      </c>
      <c r="W382" s="218" t="s">
        <v>486</v>
      </c>
      <c r="X382" s="219">
        <v>0</v>
      </c>
      <c r="Y382" s="219">
        <v>0</v>
      </c>
      <c r="Z382" s="219"/>
      <c r="AA382" s="218" t="s">
        <v>472</v>
      </c>
      <c r="AB382" s="189" t="s">
        <v>1425</v>
      </c>
      <c r="AC382" s="217" t="s">
        <v>1425</v>
      </c>
      <c r="AD382" s="190"/>
      <c r="AE382" s="188"/>
      <c r="AF382" s="189"/>
      <c r="AG382" s="188"/>
    </row>
    <row r="383" spans="2:33">
      <c r="B383" s="190">
        <v>128</v>
      </c>
      <c r="C383" s="190">
        <v>103</v>
      </c>
      <c r="D383" s="216" t="e">
        <f>VLOOKUP($C383,#REF!,6,FALSE)</f>
        <v>#REF!</v>
      </c>
      <c r="E383" s="215" t="e">
        <f>VLOOKUP($C383,#REF!,2,FALSE)</f>
        <v>#REF!</v>
      </c>
      <c r="F383" s="215" t="s">
        <v>1348</v>
      </c>
      <c r="G383" s="188" t="s">
        <v>706</v>
      </c>
      <c r="H383" s="208" t="s">
        <v>706</v>
      </c>
      <c r="I383" s="188" t="s">
        <v>707</v>
      </c>
      <c r="J383" s="188" t="s">
        <v>1311</v>
      </c>
      <c r="K383" s="218" t="s">
        <v>1068</v>
      </c>
      <c r="L383" s="225" t="s">
        <v>350</v>
      </c>
      <c r="M383" s="214"/>
      <c r="N383" s="208" t="s">
        <v>2307</v>
      </c>
      <c r="O383" s="213">
        <v>20.89</v>
      </c>
      <c r="P383" s="212">
        <f t="shared" si="12"/>
        <v>6.9633333333333338</v>
      </c>
      <c r="Q383" s="222">
        <f t="shared" si="13"/>
        <v>0.69633333333333336</v>
      </c>
      <c r="R383" s="219">
        <v>3</v>
      </c>
      <c r="S383" s="221" t="str">
        <f>IF(R383=1,"Single canister",CONCATENATE(R383,"-Pack"))</f>
        <v>3-Pack</v>
      </c>
      <c r="T383" s="217">
        <v>10</v>
      </c>
      <c r="U383" s="220"/>
      <c r="V383" s="219"/>
      <c r="W383" s="218"/>
      <c r="X383" s="217"/>
      <c r="Y383" s="217">
        <v>1</v>
      </c>
      <c r="Z383" s="217"/>
      <c r="AA383" s="218" t="s">
        <v>472</v>
      </c>
      <c r="AB383" s="189"/>
      <c r="AC383" s="217" t="s">
        <v>1425</v>
      </c>
      <c r="AD383" s="190"/>
      <c r="AE383" s="188"/>
      <c r="AF383" s="189"/>
      <c r="AG383" s="188"/>
    </row>
    <row r="384" spans="2:33">
      <c r="B384" s="190">
        <v>129</v>
      </c>
      <c r="C384" s="190">
        <v>4</v>
      </c>
      <c r="D384" s="216">
        <v>44994</v>
      </c>
      <c r="E384" s="224" t="s">
        <v>93</v>
      </c>
      <c r="F384" s="224" t="s">
        <v>87</v>
      </c>
      <c r="G384" s="188" t="s">
        <v>374</v>
      </c>
      <c r="H384" s="208" t="s">
        <v>374</v>
      </c>
      <c r="I384" s="208" t="s">
        <v>375</v>
      </c>
      <c r="J384" s="188" t="s">
        <v>1048</v>
      </c>
      <c r="K384" s="218" t="s">
        <v>1049</v>
      </c>
      <c r="L384" s="195" t="s">
        <v>19</v>
      </c>
      <c r="M384" s="214"/>
      <c r="N384" s="188" t="s">
        <v>376</v>
      </c>
      <c r="O384" s="213">
        <v>35.590000000000003</v>
      </c>
      <c r="P384" s="212">
        <f t="shared" si="12"/>
        <v>17.795000000000002</v>
      </c>
      <c r="Q384" s="222">
        <f t="shared" si="13"/>
        <v>1.7795000000000001</v>
      </c>
      <c r="R384" s="219">
        <v>2</v>
      </c>
      <c r="S384" s="221" t="s">
        <v>355</v>
      </c>
      <c r="T384" s="217">
        <v>10</v>
      </c>
      <c r="U384" s="220"/>
      <c r="V384" s="219">
        <v>0</v>
      </c>
      <c r="W384" s="218" t="s">
        <v>486</v>
      </c>
      <c r="X384" s="219">
        <v>0</v>
      </c>
      <c r="Y384" s="219">
        <v>0</v>
      </c>
      <c r="Z384" s="219"/>
      <c r="AA384" s="218" t="s">
        <v>472</v>
      </c>
      <c r="AB384" s="189" t="s">
        <v>1344</v>
      </c>
      <c r="AC384" s="217" t="s">
        <v>1425</v>
      </c>
      <c r="AD384" s="190"/>
      <c r="AE384" s="188"/>
      <c r="AF384" s="189"/>
      <c r="AG384" s="188"/>
    </row>
    <row r="385" spans="2:33">
      <c r="B385" s="190">
        <v>129</v>
      </c>
      <c r="C385" s="190">
        <v>103</v>
      </c>
      <c r="D385" s="216" t="e">
        <f>VLOOKUP($C385,#REF!,6,FALSE)</f>
        <v>#REF!</v>
      </c>
      <c r="E385" s="215" t="e">
        <f>VLOOKUP($C385,#REF!,2,FALSE)</f>
        <v>#REF!</v>
      </c>
      <c r="F385" s="215" t="s">
        <v>1348</v>
      </c>
      <c r="G385" s="188" t="s">
        <v>706</v>
      </c>
      <c r="H385" s="208" t="s">
        <v>706</v>
      </c>
      <c r="I385" s="188" t="s">
        <v>707</v>
      </c>
      <c r="J385" s="188" t="s">
        <v>1314</v>
      </c>
      <c r="K385" s="218" t="s">
        <v>1076</v>
      </c>
      <c r="L385" s="225" t="s">
        <v>350</v>
      </c>
      <c r="M385" s="214"/>
      <c r="N385" s="208" t="s">
        <v>2307</v>
      </c>
      <c r="O385" s="213">
        <v>10.99</v>
      </c>
      <c r="P385" s="212">
        <f t="shared" si="12"/>
        <v>10.99</v>
      </c>
      <c r="Q385" s="222">
        <f t="shared" si="13"/>
        <v>1.099</v>
      </c>
      <c r="R385" s="219">
        <v>1</v>
      </c>
      <c r="S385" s="221" t="str">
        <f>IF(R385=1,"Single canister",CONCATENATE(R385,"-Pack"))</f>
        <v>Single canister</v>
      </c>
      <c r="T385" s="217">
        <v>10</v>
      </c>
      <c r="U385" s="220"/>
      <c r="V385" s="219"/>
      <c r="W385" s="218"/>
      <c r="X385" s="217"/>
      <c r="Y385" s="217">
        <v>1</v>
      </c>
      <c r="Z385" s="217"/>
      <c r="AA385" s="218" t="s">
        <v>472</v>
      </c>
      <c r="AB385" s="189"/>
      <c r="AC385" s="217" t="s">
        <v>1425</v>
      </c>
      <c r="AD385" s="190"/>
      <c r="AE385" s="188"/>
      <c r="AF385" s="189"/>
      <c r="AG385" s="188"/>
    </row>
    <row r="386" spans="2:33">
      <c r="B386" s="190">
        <v>130</v>
      </c>
      <c r="C386" s="190">
        <v>4</v>
      </c>
      <c r="D386" s="216">
        <v>44994</v>
      </c>
      <c r="E386" s="224" t="s">
        <v>93</v>
      </c>
      <c r="F386" s="224" t="s">
        <v>87</v>
      </c>
      <c r="G386" s="188" t="s">
        <v>374</v>
      </c>
      <c r="H386" s="208" t="s">
        <v>374</v>
      </c>
      <c r="I386" s="208" t="s">
        <v>375</v>
      </c>
      <c r="J386" s="218" t="s">
        <v>1051</v>
      </c>
      <c r="K386" s="218" t="s">
        <v>1052</v>
      </c>
      <c r="L386" s="214" t="s">
        <v>19</v>
      </c>
      <c r="M386" s="214"/>
      <c r="N386" s="188" t="s">
        <v>376</v>
      </c>
      <c r="O386" s="213">
        <v>84.99</v>
      </c>
      <c r="P386" s="212">
        <f t="shared" si="12"/>
        <v>7.0824999999999996</v>
      </c>
      <c r="Q386" s="222">
        <f t="shared" si="13"/>
        <v>0.70824999999999994</v>
      </c>
      <c r="R386" s="219">
        <v>12</v>
      </c>
      <c r="S386" s="221" t="s">
        <v>2251</v>
      </c>
      <c r="T386" s="217">
        <v>10</v>
      </c>
      <c r="U386" s="220"/>
      <c r="V386" s="219">
        <v>0</v>
      </c>
      <c r="W386" s="218" t="s">
        <v>486</v>
      </c>
      <c r="X386" s="219">
        <v>0</v>
      </c>
      <c r="Y386" s="219">
        <v>0</v>
      </c>
      <c r="Z386" s="219"/>
      <c r="AA386" s="218" t="s">
        <v>472</v>
      </c>
      <c r="AB386" s="189" t="s">
        <v>1344</v>
      </c>
      <c r="AC386" s="217" t="s">
        <v>1425</v>
      </c>
      <c r="AD386" s="190"/>
      <c r="AE386" s="188"/>
      <c r="AF386" s="189"/>
      <c r="AG386" s="188"/>
    </row>
    <row r="387" spans="2:33">
      <c r="B387" s="190">
        <v>130</v>
      </c>
      <c r="C387" s="190">
        <v>103</v>
      </c>
      <c r="D387" s="216" t="e">
        <f>VLOOKUP($C387,#REF!,6,FALSE)</f>
        <v>#REF!</v>
      </c>
      <c r="E387" s="215" t="e">
        <f>VLOOKUP($C387,#REF!,2,FALSE)</f>
        <v>#REF!</v>
      </c>
      <c r="F387" s="215" t="s">
        <v>1348</v>
      </c>
      <c r="G387" s="188" t="s">
        <v>706</v>
      </c>
      <c r="H387" s="208" t="s">
        <v>706</v>
      </c>
      <c r="I387" s="188" t="s">
        <v>707</v>
      </c>
      <c r="J387" s="218" t="s">
        <v>1315</v>
      </c>
      <c r="K387" s="218" t="s">
        <v>1078</v>
      </c>
      <c r="L387" s="223" t="s">
        <v>350</v>
      </c>
      <c r="M387" s="214"/>
      <c r="N387" s="208" t="s">
        <v>2307</v>
      </c>
      <c r="O387" s="213">
        <v>7.49</v>
      </c>
      <c r="P387" s="212">
        <f t="shared" si="12"/>
        <v>7.49</v>
      </c>
      <c r="Q387" s="222">
        <f t="shared" si="13"/>
        <v>2.14</v>
      </c>
      <c r="R387" s="219">
        <v>1</v>
      </c>
      <c r="S387" s="221" t="str">
        <f>IF(R387=1,"Single canister",CONCATENATE(R387,"-Pack"))</f>
        <v>Single canister</v>
      </c>
      <c r="T387" s="217">
        <v>3.5</v>
      </c>
      <c r="U387" s="220"/>
      <c r="V387" s="219"/>
      <c r="W387" s="218"/>
      <c r="X387" s="217"/>
      <c r="Y387" s="217">
        <v>1</v>
      </c>
      <c r="Z387" s="217"/>
      <c r="AA387" s="218" t="s">
        <v>472</v>
      </c>
      <c r="AB387" s="189"/>
      <c r="AC387" s="217" t="s">
        <v>1425</v>
      </c>
      <c r="AD387" s="190"/>
      <c r="AE387" s="188"/>
      <c r="AF387" s="189"/>
      <c r="AG387" s="188"/>
    </row>
    <row r="388" spans="2:33">
      <c r="B388" s="190">
        <v>131</v>
      </c>
      <c r="C388" s="190">
        <v>4</v>
      </c>
      <c r="D388" s="216">
        <v>44994</v>
      </c>
      <c r="E388" s="224" t="s">
        <v>93</v>
      </c>
      <c r="F388" s="224" t="s">
        <v>87</v>
      </c>
      <c r="G388" s="188" t="s">
        <v>665</v>
      </c>
      <c r="H388" s="208" t="s">
        <v>665</v>
      </c>
      <c r="I388" s="188" t="s">
        <v>666</v>
      </c>
      <c r="J388" s="218" t="s">
        <v>1055</v>
      </c>
      <c r="K388" s="218" t="s">
        <v>1056</v>
      </c>
      <c r="L388" s="223" t="s">
        <v>19</v>
      </c>
      <c r="M388" s="223"/>
      <c r="N388" s="188" t="s">
        <v>376</v>
      </c>
      <c r="O388" s="213">
        <v>8.99</v>
      </c>
      <c r="P388" s="212">
        <f t="shared" si="12"/>
        <v>8.99</v>
      </c>
      <c r="Q388" s="222">
        <f t="shared" si="13"/>
        <v>0.89900000000000002</v>
      </c>
      <c r="R388" s="219">
        <v>1</v>
      </c>
      <c r="S388" s="221" t="s">
        <v>369</v>
      </c>
      <c r="T388" s="217">
        <v>10</v>
      </c>
      <c r="U388" s="220"/>
      <c r="V388" s="219">
        <v>1</v>
      </c>
      <c r="W388" s="218" t="s">
        <v>571</v>
      </c>
      <c r="X388" s="219">
        <v>1</v>
      </c>
      <c r="Y388" s="219">
        <v>0</v>
      </c>
      <c r="Z388" s="219"/>
      <c r="AA388" s="218" t="s">
        <v>472</v>
      </c>
      <c r="AB388" s="189" t="s">
        <v>1344</v>
      </c>
      <c r="AC388" s="217" t="s">
        <v>1425</v>
      </c>
      <c r="AD388" s="190"/>
      <c r="AE388" s="188"/>
      <c r="AF388" s="189"/>
      <c r="AG388" s="188"/>
    </row>
    <row r="389" spans="2:33">
      <c r="B389" s="190">
        <v>132</v>
      </c>
      <c r="C389" s="190">
        <v>4</v>
      </c>
      <c r="D389" s="216">
        <v>44994</v>
      </c>
      <c r="E389" s="224" t="s">
        <v>93</v>
      </c>
      <c r="F389" s="224" t="s">
        <v>87</v>
      </c>
      <c r="G389" s="188" t="s">
        <v>665</v>
      </c>
      <c r="H389" s="208" t="s">
        <v>665</v>
      </c>
      <c r="I389" s="188" t="s">
        <v>666</v>
      </c>
      <c r="J389" s="218" t="s">
        <v>1058</v>
      </c>
      <c r="K389" s="218" t="s">
        <v>1059</v>
      </c>
      <c r="L389" s="223" t="s">
        <v>19</v>
      </c>
      <c r="M389" s="223"/>
      <c r="N389" s="188" t="s">
        <v>376</v>
      </c>
      <c r="O389" s="213">
        <v>10.29</v>
      </c>
      <c r="P389" s="212">
        <f t="shared" si="12"/>
        <v>10.29</v>
      </c>
      <c r="Q389" s="222">
        <f t="shared" si="13"/>
        <v>2.94</v>
      </c>
      <c r="R389" s="219">
        <v>1</v>
      </c>
      <c r="S389" s="221" t="s">
        <v>369</v>
      </c>
      <c r="T389" s="217">
        <v>3.5</v>
      </c>
      <c r="U389" s="220"/>
      <c r="V389" s="219">
        <v>0</v>
      </c>
      <c r="W389" s="218" t="s">
        <v>486</v>
      </c>
      <c r="X389" s="219">
        <v>0</v>
      </c>
      <c r="Y389" s="219">
        <v>0</v>
      </c>
      <c r="Z389" s="219"/>
      <c r="AA389" s="218" t="s">
        <v>472</v>
      </c>
      <c r="AB389" s="189" t="s">
        <v>1344</v>
      </c>
      <c r="AC389" s="217" t="s">
        <v>1425</v>
      </c>
      <c r="AD389" s="190"/>
      <c r="AE389" s="188"/>
      <c r="AF389" s="189"/>
      <c r="AG389" s="188"/>
    </row>
    <row r="390" spans="2:33">
      <c r="B390" s="190">
        <v>133</v>
      </c>
      <c r="C390" s="190">
        <v>4</v>
      </c>
      <c r="D390" s="216">
        <v>44994</v>
      </c>
      <c r="E390" s="224" t="s">
        <v>93</v>
      </c>
      <c r="F390" s="224" t="s">
        <v>87</v>
      </c>
      <c r="G390" s="208" t="s">
        <v>414</v>
      </c>
      <c r="H390" s="208" t="s">
        <v>694</v>
      </c>
      <c r="I390" s="188" t="s">
        <v>694</v>
      </c>
      <c r="J390" s="218" t="s">
        <v>1060</v>
      </c>
      <c r="K390" s="218" t="s">
        <v>1061</v>
      </c>
      <c r="L390" s="225" t="s">
        <v>19</v>
      </c>
      <c r="M390" s="223"/>
      <c r="N390" s="208" t="s">
        <v>416</v>
      </c>
      <c r="O390" s="213">
        <v>12.49</v>
      </c>
      <c r="P390" s="212">
        <f t="shared" si="12"/>
        <v>6.2450000000000001</v>
      </c>
      <c r="Q390" s="222">
        <f t="shared" si="13"/>
        <v>1.7842857142857143</v>
      </c>
      <c r="R390" s="219">
        <v>2</v>
      </c>
      <c r="S390" s="221" t="s">
        <v>355</v>
      </c>
      <c r="T390" s="217">
        <v>3.5</v>
      </c>
      <c r="U390" s="220"/>
      <c r="V390" s="219">
        <v>1</v>
      </c>
      <c r="W390" s="218" t="s">
        <v>1063</v>
      </c>
      <c r="X390" s="219">
        <v>1</v>
      </c>
      <c r="Y390" s="219">
        <v>0</v>
      </c>
      <c r="Z390" s="219"/>
      <c r="AA390" s="218" t="s">
        <v>472</v>
      </c>
      <c r="AB390" s="189" t="s">
        <v>1344</v>
      </c>
      <c r="AC390" s="217" t="s">
        <v>1425</v>
      </c>
      <c r="AD390" s="190"/>
      <c r="AE390" s="188"/>
      <c r="AF390" s="189"/>
      <c r="AG390" s="188"/>
    </row>
    <row r="391" spans="2:33">
      <c r="B391" s="190">
        <v>134</v>
      </c>
      <c r="C391" s="190">
        <v>4</v>
      </c>
      <c r="D391" s="216">
        <v>44994</v>
      </c>
      <c r="E391" s="224" t="s">
        <v>93</v>
      </c>
      <c r="F391" s="224" t="s">
        <v>87</v>
      </c>
      <c r="G391" s="208" t="s">
        <v>414</v>
      </c>
      <c r="H391" s="208" t="s">
        <v>694</v>
      </c>
      <c r="I391" s="188" t="s">
        <v>694</v>
      </c>
      <c r="J391" s="218" t="s">
        <v>1064</v>
      </c>
      <c r="K391" s="218" t="s">
        <v>1065</v>
      </c>
      <c r="L391" s="223" t="s">
        <v>19</v>
      </c>
      <c r="M391" s="223"/>
      <c r="N391" s="208" t="s">
        <v>416</v>
      </c>
      <c r="O391" s="213">
        <v>10.99</v>
      </c>
      <c r="P391" s="212">
        <f t="shared" si="12"/>
        <v>10.99</v>
      </c>
      <c r="Q391" s="222">
        <f t="shared" si="13"/>
        <v>1.099</v>
      </c>
      <c r="R391" s="219">
        <v>1</v>
      </c>
      <c r="S391" s="221" t="s">
        <v>369</v>
      </c>
      <c r="T391" s="217">
        <v>10</v>
      </c>
      <c r="U391" s="220"/>
      <c r="V391" s="219">
        <v>1</v>
      </c>
      <c r="W391" s="218" t="s">
        <v>1063</v>
      </c>
      <c r="X391" s="219">
        <v>1</v>
      </c>
      <c r="Y391" s="219">
        <v>0</v>
      </c>
      <c r="Z391" s="219"/>
      <c r="AA391" s="218" t="s">
        <v>472</v>
      </c>
      <c r="AB391" s="189" t="s">
        <v>1344</v>
      </c>
      <c r="AC391" s="217" t="s">
        <v>1425</v>
      </c>
      <c r="AD391" s="190"/>
      <c r="AE391" s="188"/>
      <c r="AF391" s="189"/>
      <c r="AG391" s="188"/>
    </row>
    <row r="392" spans="2:33">
      <c r="B392" s="190">
        <v>135</v>
      </c>
      <c r="C392" s="190">
        <v>4</v>
      </c>
      <c r="D392" s="216">
        <v>44994</v>
      </c>
      <c r="E392" s="224" t="s">
        <v>93</v>
      </c>
      <c r="F392" s="224" t="s">
        <v>87</v>
      </c>
      <c r="G392" s="188" t="s">
        <v>706</v>
      </c>
      <c r="H392" s="208" t="s">
        <v>706</v>
      </c>
      <c r="I392" s="188" t="s">
        <v>707</v>
      </c>
      <c r="J392" s="218" t="s">
        <v>1067</v>
      </c>
      <c r="K392" s="218" t="s">
        <v>1068</v>
      </c>
      <c r="L392" s="223" t="s">
        <v>350</v>
      </c>
      <c r="M392" s="223"/>
      <c r="N392" s="208" t="s">
        <v>2307</v>
      </c>
      <c r="O392" s="213">
        <v>20.89</v>
      </c>
      <c r="P392" s="212">
        <f t="shared" si="12"/>
        <v>6.9633333333333338</v>
      </c>
      <c r="Q392" s="222">
        <f t="shared" si="13"/>
        <v>0.69633333333333336</v>
      </c>
      <c r="R392" s="219">
        <v>3</v>
      </c>
      <c r="S392" s="221" t="s">
        <v>373</v>
      </c>
      <c r="T392" s="217">
        <v>10</v>
      </c>
      <c r="U392" s="220"/>
      <c r="V392" s="219">
        <v>1</v>
      </c>
      <c r="W392" s="218"/>
      <c r="X392" s="219">
        <v>0</v>
      </c>
      <c r="Y392" s="219">
        <v>0</v>
      </c>
      <c r="Z392" s="219"/>
      <c r="AA392" s="218" t="s">
        <v>472</v>
      </c>
      <c r="AB392" s="189" t="s">
        <v>1425</v>
      </c>
      <c r="AC392" s="217" t="s">
        <v>1425</v>
      </c>
      <c r="AD392" s="190"/>
      <c r="AE392" s="188"/>
      <c r="AF392" s="189"/>
      <c r="AG392" s="188"/>
    </row>
    <row r="393" spans="2:33">
      <c r="B393" s="190">
        <v>136</v>
      </c>
      <c r="C393" s="190">
        <v>4</v>
      </c>
      <c r="D393" s="216">
        <v>44994</v>
      </c>
      <c r="E393" s="224" t="s">
        <v>93</v>
      </c>
      <c r="F393" s="224" t="s">
        <v>87</v>
      </c>
      <c r="G393" s="188" t="s">
        <v>706</v>
      </c>
      <c r="H393" s="208" t="s">
        <v>706</v>
      </c>
      <c r="I393" s="218" t="s">
        <v>707</v>
      </c>
      <c r="J393" s="218" t="s">
        <v>1071</v>
      </c>
      <c r="K393" s="218" t="s">
        <v>1072</v>
      </c>
      <c r="L393" s="223" t="s">
        <v>350</v>
      </c>
      <c r="M393" s="223"/>
      <c r="N393" s="208" t="s">
        <v>2307</v>
      </c>
      <c r="O393" s="213">
        <v>37.49</v>
      </c>
      <c r="P393" s="212">
        <f t="shared" si="12"/>
        <v>6.248333333333334</v>
      </c>
      <c r="Q393" s="222">
        <f t="shared" si="13"/>
        <v>0.62483333333333335</v>
      </c>
      <c r="R393" s="219">
        <v>6</v>
      </c>
      <c r="S393" s="221" t="s">
        <v>377</v>
      </c>
      <c r="T393" s="217">
        <v>10</v>
      </c>
      <c r="U393" s="220"/>
      <c r="V393" s="219">
        <v>1</v>
      </c>
      <c r="W393" s="218"/>
      <c r="X393" s="219">
        <v>0</v>
      </c>
      <c r="Y393" s="219">
        <v>0</v>
      </c>
      <c r="Z393" s="219"/>
      <c r="AA393" s="218" t="s">
        <v>472</v>
      </c>
      <c r="AB393" s="189" t="s">
        <v>1425</v>
      </c>
      <c r="AC393" s="217" t="s">
        <v>1387</v>
      </c>
      <c r="AD393" s="190"/>
      <c r="AE393" s="188"/>
      <c r="AF393" s="189"/>
      <c r="AG393" s="188"/>
    </row>
    <row r="394" spans="2:33">
      <c r="B394" s="190">
        <v>137</v>
      </c>
      <c r="C394" s="190">
        <v>4</v>
      </c>
      <c r="D394" s="216">
        <v>44994</v>
      </c>
      <c r="E394" s="224" t="s">
        <v>93</v>
      </c>
      <c r="F394" s="224" t="s">
        <v>87</v>
      </c>
      <c r="G394" s="188" t="s">
        <v>706</v>
      </c>
      <c r="H394" s="208" t="s">
        <v>706</v>
      </c>
      <c r="I394" s="218" t="s">
        <v>707</v>
      </c>
      <c r="J394" s="218" t="s">
        <v>1073</v>
      </c>
      <c r="K394" s="218" t="s">
        <v>1074</v>
      </c>
      <c r="L394" s="223" t="s">
        <v>350</v>
      </c>
      <c r="M394" s="223"/>
      <c r="N394" s="208" t="s">
        <v>2307</v>
      </c>
      <c r="O394" s="213">
        <v>64.19</v>
      </c>
      <c r="P394" s="212">
        <f t="shared" si="12"/>
        <v>5.3491666666666662</v>
      </c>
      <c r="Q394" s="222">
        <f t="shared" si="13"/>
        <v>0.5349166666666666</v>
      </c>
      <c r="R394" s="219">
        <v>12</v>
      </c>
      <c r="S394" s="221" t="s">
        <v>2251</v>
      </c>
      <c r="T394" s="217">
        <v>10</v>
      </c>
      <c r="U394" s="220"/>
      <c r="V394" s="219">
        <v>1</v>
      </c>
      <c r="W394" s="218"/>
      <c r="X394" s="219">
        <v>0</v>
      </c>
      <c r="Y394" s="211">
        <v>0</v>
      </c>
      <c r="Z394" s="219"/>
      <c r="AA394" s="218" t="s">
        <v>472</v>
      </c>
      <c r="AB394" s="189" t="s">
        <v>1425</v>
      </c>
      <c r="AC394" s="217" t="s">
        <v>1387</v>
      </c>
      <c r="AD394" s="190"/>
      <c r="AE394" s="188"/>
      <c r="AF394" s="189"/>
      <c r="AG394" s="188"/>
    </row>
    <row r="395" spans="2:33">
      <c r="B395" s="190">
        <v>138</v>
      </c>
      <c r="C395" s="190">
        <v>4</v>
      </c>
      <c r="D395" s="216">
        <v>44994</v>
      </c>
      <c r="E395" s="224" t="s">
        <v>93</v>
      </c>
      <c r="F395" s="224" t="s">
        <v>87</v>
      </c>
      <c r="G395" s="188" t="s">
        <v>706</v>
      </c>
      <c r="H395" s="208" t="s">
        <v>706</v>
      </c>
      <c r="I395" s="218" t="s">
        <v>707</v>
      </c>
      <c r="J395" s="218" t="s">
        <v>1075</v>
      </c>
      <c r="K395" s="218" t="s">
        <v>1076</v>
      </c>
      <c r="L395" s="223" t="s">
        <v>350</v>
      </c>
      <c r="M395" s="223"/>
      <c r="N395" s="208" t="s">
        <v>2307</v>
      </c>
      <c r="O395" s="213">
        <v>10.99</v>
      </c>
      <c r="P395" s="212">
        <f t="shared" si="12"/>
        <v>10.99</v>
      </c>
      <c r="Q395" s="222">
        <f t="shared" si="13"/>
        <v>1.099</v>
      </c>
      <c r="R395" s="219">
        <v>1</v>
      </c>
      <c r="S395" s="221" t="s">
        <v>369</v>
      </c>
      <c r="T395" s="217">
        <v>10</v>
      </c>
      <c r="U395" s="220"/>
      <c r="V395" s="219">
        <v>1</v>
      </c>
      <c r="W395" s="218"/>
      <c r="X395" s="219">
        <v>0</v>
      </c>
      <c r="Y395" s="211">
        <v>0</v>
      </c>
      <c r="Z395" s="219"/>
      <c r="AA395" s="218" t="s">
        <v>472</v>
      </c>
      <c r="AB395" s="189" t="s">
        <v>1425</v>
      </c>
      <c r="AC395" s="217" t="s">
        <v>1387</v>
      </c>
      <c r="AD395" s="190"/>
      <c r="AE395" s="188"/>
      <c r="AF395" s="189"/>
      <c r="AG395" s="188"/>
    </row>
    <row r="396" spans="2:33">
      <c r="B396" s="190">
        <v>139</v>
      </c>
      <c r="C396" s="190">
        <v>4</v>
      </c>
      <c r="D396" s="216">
        <v>44994</v>
      </c>
      <c r="E396" s="224" t="s">
        <v>93</v>
      </c>
      <c r="F396" s="224" t="s">
        <v>87</v>
      </c>
      <c r="G396" s="188" t="s">
        <v>706</v>
      </c>
      <c r="H396" s="208" t="s">
        <v>706</v>
      </c>
      <c r="I396" s="218" t="s">
        <v>707</v>
      </c>
      <c r="J396" s="218" t="s">
        <v>1077</v>
      </c>
      <c r="K396" s="218" t="s">
        <v>1078</v>
      </c>
      <c r="L396" s="223" t="s">
        <v>350</v>
      </c>
      <c r="M396" s="223"/>
      <c r="N396" s="208" t="s">
        <v>2307</v>
      </c>
      <c r="O396" s="213">
        <v>7.49</v>
      </c>
      <c r="P396" s="212">
        <f t="shared" si="12"/>
        <v>7.49</v>
      </c>
      <c r="Q396" s="222">
        <f t="shared" si="13"/>
        <v>2.14</v>
      </c>
      <c r="R396" s="219">
        <v>1</v>
      </c>
      <c r="S396" s="221" t="s">
        <v>369</v>
      </c>
      <c r="T396" s="217">
        <v>3.5</v>
      </c>
      <c r="U396" s="220"/>
      <c r="V396" s="219">
        <v>1</v>
      </c>
      <c r="W396" s="218"/>
      <c r="X396" s="219">
        <v>0</v>
      </c>
      <c r="Y396" s="211">
        <v>0</v>
      </c>
      <c r="Z396" s="219"/>
      <c r="AA396" s="218" t="s">
        <v>472</v>
      </c>
      <c r="AB396" s="189" t="s">
        <v>1425</v>
      </c>
      <c r="AC396" s="217" t="s">
        <v>1387</v>
      </c>
      <c r="AD396" s="190"/>
      <c r="AE396" s="188"/>
      <c r="AF396" s="189"/>
      <c r="AG396" s="188"/>
    </row>
    <row r="397" spans="2:33">
      <c r="B397" s="190">
        <v>140</v>
      </c>
      <c r="C397" s="190">
        <v>4</v>
      </c>
      <c r="D397" s="216">
        <v>44994</v>
      </c>
      <c r="E397" s="224" t="s">
        <v>93</v>
      </c>
      <c r="F397" s="224" t="s">
        <v>87</v>
      </c>
      <c r="G397" s="188" t="s">
        <v>394</v>
      </c>
      <c r="H397" s="208" t="s">
        <v>394</v>
      </c>
      <c r="I397" s="218" t="s">
        <v>906</v>
      </c>
      <c r="J397" s="218" t="s">
        <v>1079</v>
      </c>
      <c r="K397" s="218" t="s">
        <v>1080</v>
      </c>
      <c r="L397" s="214" t="s">
        <v>19</v>
      </c>
      <c r="M397" s="214"/>
      <c r="N397" s="188" t="s">
        <v>396</v>
      </c>
      <c r="O397" s="213">
        <v>12.99</v>
      </c>
      <c r="P397" s="212">
        <f t="shared" si="12"/>
        <v>12.99</v>
      </c>
      <c r="Q397" s="222">
        <f t="shared" si="13"/>
        <v>1.2989999999999999</v>
      </c>
      <c r="R397" s="219">
        <v>1</v>
      </c>
      <c r="S397" s="221" t="s">
        <v>369</v>
      </c>
      <c r="T397" s="217">
        <v>10</v>
      </c>
      <c r="U397" s="220"/>
      <c r="V397" s="219">
        <v>0</v>
      </c>
      <c r="W397" s="218" t="s">
        <v>486</v>
      </c>
      <c r="X397" s="219">
        <v>0</v>
      </c>
      <c r="Y397" s="211">
        <v>1</v>
      </c>
      <c r="Z397" s="219"/>
      <c r="AA397" s="218" t="s">
        <v>472</v>
      </c>
      <c r="AB397" s="189" t="s">
        <v>1425</v>
      </c>
      <c r="AC397" s="217" t="s">
        <v>1387</v>
      </c>
      <c r="AD397" s="190"/>
      <c r="AE397" s="188"/>
      <c r="AF397" s="189"/>
      <c r="AG397" s="188"/>
    </row>
    <row r="398" spans="2:33">
      <c r="B398" s="190">
        <v>141</v>
      </c>
      <c r="C398" s="190">
        <v>4</v>
      </c>
      <c r="D398" s="216">
        <v>44994</v>
      </c>
      <c r="E398" s="224" t="s">
        <v>93</v>
      </c>
      <c r="F398" s="224" t="s">
        <v>87</v>
      </c>
      <c r="G398" s="228" t="s">
        <v>1538</v>
      </c>
      <c r="H398" s="208" t="s">
        <v>720</v>
      </c>
      <c r="I398" s="230" t="s">
        <v>720</v>
      </c>
      <c r="J398" s="218" t="s">
        <v>1083</v>
      </c>
      <c r="K398" s="218" t="s">
        <v>1084</v>
      </c>
      <c r="L398" s="223" t="s">
        <v>350</v>
      </c>
      <c r="M398" s="223"/>
      <c r="N398" s="228" t="s">
        <v>1538</v>
      </c>
      <c r="O398" s="213">
        <v>87.79</v>
      </c>
      <c r="P398" s="212">
        <f t="shared" si="12"/>
        <v>14.631666666666668</v>
      </c>
      <c r="Q398" s="222">
        <f t="shared" si="13"/>
        <v>1.4631666666666667</v>
      </c>
      <c r="R398" s="219">
        <v>6</v>
      </c>
      <c r="S398" s="221" t="s">
        <v>377</v>
      </c>
      <c r="T398" s="217">
        <v>10</v>
      </c>
      <c r="U398" s="220"/>
      <c r="V398" s="219">
        <v>1</v>
      </c>
      <c r="W398" s="218" t="s">
        <v>1086</v>
      </c>
      <c r="X398" s="219">
        <v>1</v>
      </c>
      <c r="Y398" s="211">
        <v>0</v>
      </c>
      <c r="Z398" s="219"/>
      <c r="AA398" s="218" t="s">
        <v>472</v>
      </c>
      <c r="AB398" s="189" t="s">
        <v>1425</v>
      </c>
      <c r="AC398" s="217" t="s">
        <v>1387</v>
      </c>
      <c r="AD398" s="190"/>
      <c r="AE398" s="188"/>
      <c r="AF398" s="189"/>
      <c r="AG398" s="188"/>
    </row>
    <row r="399" spans="2:33">
      <c r="B399" s="190">
        <v>142</v>
      </c>
      <c r="C399" s="190">
        <v>4</v>
      </c>
      <c r="D399" s="216">
        <v>44994</v>
      </c>
      <c r="E399" s="224" t="s">
        <v>93</v>
      </c>
      <c r="F399" s="224" t="s">
        <v>87</v>
      </c>
      <c r="G399" s="228" t="s">
        <v>1538</v>
      </c>
      <c r="H399" s="208" t="s">
        <v>720</v>
      </c>
      <c r="I399" s="230" t="s">
        <v>720</v>
      </c>
      <c r="J399" s="218" t="s">
        <v>1088</v>
      </c>
      <c r="K399" s="218" t="s">
        <v>1089</v>
      </c>
      <c r="L399" s="223" t="s">
        <v>350</v>
      </c>
      <c r="M399" s="223"/>
      <c r="N399" s="228" t="s">
        <v>1538</v>
      </c>
      <c r="O399" s="213">
        <v>66.59</v>
      </c>
      <c r="P399" s="212">
        <f t="shared" ref="P399:P430" si="14">IFERROR(O399/R399,"-")</f>
        <v>33.295000000000002</v>
      </c>
      <c r="Q399" s="222">
        <f t="shared" ref="Q399:Q430" si="15">IFERROR(P399/T399,"-")</f>
        <v>3.3295000000000003</v>
      </c>
      <c r="R399" s="219">
        <v>2</v>
      </c>
      <c r="S399" s="221" t="s">
        <v>355</v>
      </c>
      <c r="T399" s="217">
        <v>10</v>
      </c>
      <c r="U399" s="220"/>
      <c r="V399" s="219">
        <v>0</v>
      </c>
      <c r="W399" s="218" t="s">
        <v>486</v>
      </c>
      <c r="X399" s="219">
        <v>0</v>
      </c>
      <c r="Y399" s="219">
        <v>0</v>
      </c>
      <c r="Z399" s="219"/>
      <c r="AA399" s="218" t="s">
        <v>472</v>
      </c>
      <c r="AB399" s="189" t="s">
        <v>1425</v>
      </c>
      <c r="AC399" s="217" t="s">
        <v>1387</v>
      </c>
      <c r="AD399" s="190"/>
      <c r="AE399" s="188"/>
      <c r="AF399" s="189"/>
      <c r="AG399" s="188"/>
    </row>
    <row r="400" spans="2:33">
      <c r="B400" s="190">
        <v>143</v>
      </c>
      <c r="C400" s="190">
        <v>38</v>
      </c>
      <c r="D400" s="216">
        <v>44993</v>
      </c>
      <c r="E400" s="224" t="s">
        <v>171</v>
      </c>
      <c r="F400" s="224" t="s">
        <v>87</v>
      </c>
      <c r="G400" s="228" t="s">
        <v>444</v>
      </c>
      <c r="H400" s="208" t="s">
        <v>442</v>
      </c>
      <c r="I400" s="218" t="s">
        <v>473</v>
      </c>
      <c r="J400" s="218" t="s">
        <v>1091</v>
      </c>
      <c r="K400" s="218" t="s">
        <v>1092</v>
      </c>
      <c r="L400" s="214" t="s">
        <v>19</v>
      </c>
      <c r="M400" s="214"/>
      <c r="N400" s="188" t="s">
        <v>444</v>
      </c>
      <c r="O400" s="213">
        <v>10.99</v>
      </c>
      <c r="P400" s="212">
        <f t="shared" si="14"/>
        <v>10.99</v>
      </c>
      <c r="Q400" s="222">
        <f t="shared" si="15"/>
        <v>3.14</v>
      </c>
      <c r="R400" s="219">
        <v>1</v>
      </c>
      <c r="S400" s="221" t="s">
        <v>369</v>
      </c>
      <c r="T400" s="217">
        <v>3.5</v>
      </c>
      <c r="U400" s="220"/>
      <c r="V400" s="219">
        <v>0</v>
      </c>
      <c r="W400" s="218" t="s">
        <v>486</v>
      </c>
      <c r="X400" s="219">
        <v>0</v>
      </c>
      <c r="Y400" s="217">
        <v>1</v>
      </c>
      <c r="Z400" s="217"/>
      <c r="AA400" s="218" t="s">
        <v>472</v>
      </c>
      <c r="AB400" s="189" t="s">
        <v>1344</v>
      </c>
      <c r="AC400" s="217" t="s">
        <v>1387</v>
      </c>
      <c r="AD400" s="190"/>
      <c r="AE400" s="188"/>
      <c r="AF400" s="189"/>
      <c r="AG400" s="188"/>
    </row>
    <row r="401" spans="2:33">
      <c r="B401" s="190">
        <v>144</v>
      </c>
      <c r="C401" s="190">
        <v>26</v>
      </c>
      <c r="D401" s="216">
        <v>44992</v>
      </c>
      <c r="E401" s="224" t="s">
        <v>145</v>
      </c>
      <c r="F401" s="224" t="s">
        <v>87</v>
      </c>
      <c r="G401" s="188" t="s">
        <v>374</v>
      </c>
      <c r="H401" s="208" t="s">
        <v>374</v>
      </c>
      <c r="I401" s="226" t="s">
        <v>375</v>
      </c>
      <c r="J401" s="218" t="s">
        <v>1094</v>
      </c>
      <c r="K401" s="218" t="s">
        <v>1095</v>
      </c>
      <c r="L401" s="214" t="s">
        <v>19</v>
      </c>
      <c r="M401" s="214"/>
      <c r="N401" s="188" t="s">
        <v>376</v>
      </c>
      <c r="O401" s="213">
        <v>14.48</v>
      </c>
      <c r="P401" s="212">
        <f t="shared" si="14"/>
        <v>3.62</v>
      </c>
      <c r="Q401" s="222">
        <f t="shared" si="15"/>
        <v>0.36199999999999999</v>
      </c>
      <c r="R401" s="219">
        <v>4</v>
      </c>
      <c r="S401" s="219" t="s">
        <v>404</v>
      </c>
      <c r="T401" s="217">
        <v>10</v>
      </c>
      <c r="U401" s="220"/>
      <c r="V401" s="219">
        <v>1</v>
      </c>
      <c r="W401" s="218" t="s">
        <v>1000</v>
      </c>
      <c r="X401" s="219">
        <v>1</v>
      </c>
      <c r="Y401" s="219">
        <v>0</v>
      </c>
      <c r="Z401" s="219"/>
      <c r="AA401" s="218" t="s">
        <v>472</v>
      </c>
      <c r="AB401" s="189" t="s">
        <v>1344</v>
      </c>
      <c r="AC401" s="217" t="s">
        <v>1387</v>
      </c>
      <c r="AD401" s="190"/>
      <c r="AE401" s="188"/>
      <c r="AF401" s="189"/>
      <c r="AG401" s="188"/>
    </row>
    <row r="402" spans="2:33">
      <c r="B402" s="190">
        <v>145</v>
      </c>
      <c r="C402" s="190">
        <v>26</v>
      </c>
      <c r="D402" s="216">
        <v>44992</v>
      </c>
      <c r="E402" s="224" t="s">
        <v>145</v>
      </c>
      <c r="F402" s="224" t="s">
        <v>87</v>
      </c>
      <c r="G402" s="188" t="s">
        <v>374</v>
      </c>
      <c r="H402" s="208" t="s">
        <v>374</v>
      </c>
      <c r="I402" s="226" t="s">
        <v>375</v>
      </c>
      <c r="J402" s="218" t="s">
        <v>1098</v>
      </c>
      <c r="K402" s="218" t="s">
        <v>1099</v>
      </c>
      <c r="L402" s="214" t="s">
        <v>19</v>
      </c>
      <c r="M402" s="214"/>
      <c r="N402" s="188" t="s">
        <v>376</v>
      </c>
      <c r="O402" s="213">
        <v>44.98</v>
      </c>
      <c r="P402" s="212">
        <f t="shared" si="14"/>
        <v>3.7483333333333331</v>
      </c>
      <c r="Q402" s="222">
        <f t="shared" si="15"/>
        <v>0.3748333333333333</v>
      </c>
      <c r="R402" s="219">
        <v>12</v>
      </c>
      <c r="S402" s="219" t="s">
        <v>2251</v>
      </c>
      <c r="T402" s="217">
        <v>10</v>
      </c>
      <c r="U402" s="220"/>
      <c r="V402" s="219">
        <v>1</v>
      </c>
      <c r="W402" s="218" t="s">
        <v>1000</v>
      </c>
      <c r="X402" s="219">
        <v>1</v>
      </c>
      <c r="Y402" s="219">
        <v>0</v>
      </c>
      <c r="Z402" s="219"/>
      <c r="AA402" s="218" t="s">
        <v>472</v>
      </c>
      <c r="AB402" s="189" t="s">
        <v>1344</v>
      </c>
      <c r="AC402" s="217" t="s">
        <v>1387</v>
      </c>
      <c r="AD402" s="190"/>
      <c r="AE402" s="188"/>
      <c r="AF402" s="189"/>
      <c r="AG402" s="188"/>
    </row>
    <row r="403" spans="2:33">
      <c r="B403" s="190">
        <v>146</v>
      </c>
      <c r="C403" s="190">
        <v>6</v>
      </c>
      <c r="D403" s="216">
        <v>44991</v>
      </c>
      <c r="E403" s="224" t="s">
        <v>100</v>
      </c>
      <c r="F403" s="224" t="s">
        <v>87</v>
      </c>
      <c r="G403" s="188" t="s">
        <v>374</v>
      </c>
      <c r="H403" s="208" t="s">
        <v>374</v>
      </c>
      <c r="I403" s="226" t="s">
        <v>375</v>
      </c>
      <c r="J403" s="218" t="s">
        <v>1100</v>
      </c>
      <c r="K403" s="218" t="s">
        <v>1101</v>
      </c>
      <c r="L403" s="214" t="s">
        <v>19</v>
      </c>
      <c r="M403" s="214"/>
      <c r="N403" s="188" t="s">
        <v>376</v>
      </c>
      <c r="O403" s="213">
        <v>28.79</v>
      </c>
      <c r="P403" s="212">
        <f t="shared" si="14"/>
        <v>9.5966666666666658</v>
      </c>
      <c r="Q403" s="222">
        <f t="shared" si="15"/>
        <v>0.95966666666666656</v>
      </c>
      <c r="R403" s="219">
        <v>3</v>
      </c>
      <c r="S403" s="219" t="s">
        <v>373</v>
      </c>
      <c r="T403" s="217">
        <v>10</v>
      </c>
      <c r="U403" s="220"/>
      <c r="V403" s="219">
        <v>1</v>
      </c>
      <c r="W403" s="218" t="s">
        <v>478</v>
      </c>
      <c r="X403" s="219">
        <v>1</v>
      </c>
      <c r="Y403" s="211">
        <v>1</v>
      </c>
      <c r="Z403" s="219"/>
      <c r="AA403" s="218" t="s">
        <v>472</v>
      </c>
      <c r="AB403" s="189" t="s">
        <v>1344</v>
      </c>
      <c r="AC403" s="217" t="s">
        <v>1387</v>
      </c>
      <c r="AD403" s="190"/>
      <c r="AE403" s="188"/>
      <c r="AF403" s="189"/>
      <c r="AG403" s="188"/>
    </row>
    <row r="404" spans="2:33">
      <c r="B404" s="190">
        <v>147</v>
      </c>
      <c r="C404" s="190">
        <v>6</v>
      </c>
      <c r="D404" s="216">
        <v>44991</v>
      </c>
      <c r="E404" s="224" t="s">
        <v>100</v>
      </c>
      <c r="F404" s="224" t="s">
        <v>87</v>
      </c>
      <c r="G404" s="188" t="s">
        <v>374</v>
      </c>
      <c r="H404" s="208" t="s">
        <v>374</v>
      </c>
      <c r="I404" s="226" t="s">
        <v>375</v>
      </c>
      <c r="J404" s="218" t="s">
        <v>1104</v>
      </c>
      <c r="K404" s="218" t="s">
        <v>1105</v>
      </c>
      <c r="L404" s="214" t="s">
        <v>19</v>
      </c>
      <c r="M404" s="214"/>
      <c r="N404" s="188" t="s">
        <v>376</v>
      </c>
      <c r="O404" s="213">
        <v>36.99</v>
      </c>
      <c r="P404" s="212">
        <f t="shared" si="14"/>
        <v>6.165</v>
      </c>
      <c r="Q404" s="222">
        <f t="shared" si="15"/>
        <v>0.88071428571428567</v>
      </c>
      <c r="R404" s="219">
        <v>6</v>
      </c>
      <c r="S404" s="219" t="s">
        <v>377</v>
      </c>
      <c r="T404" s="217">
        <v>7</v>
      </c>
      <c r="U404" s="220"/>
      <c r="V404" s="219">
        <v>0</v>
      </c>
      <c r="W404" s="218"/>
      <c r="X404" s="219">
        <v>0</v>
      </c>
      <c r="Y404" s="219">
        <v>1</v>
      </c>
      <c r="Z404" s="219"/>
      <c r="AA404" s="218" t="s">
        <v>472</v>
      </c>
      <c r="AB404" s="189" t="s">
        <v>1344</v>
      </c>
      <c r="AC404" s="217" t="s">
        <v>1387</v>
      </c>
      <c r="AD404" s="190"/>
      <c r="AE404" s="188"/>
      <c r="AF404" s="189"/>
      <c r="AG404" s="188"/>
    </row>
    <row r="405" spans="2:33">
      <c r="B405" s="190">
        <v>148</v>
      </c>
      <c r="C405" s="190">
        <v>6</v>
      </c>
      <c r="D405" s="216">
        <v>44991</v>
      </c>
      <c r="E405" s="224" t="s">
        <v>100</v>
      </c>
      <c r="F405" s="224" t="s">
        <v>87</v>
      </c>
      <c r="G405" s="188" t="s">
        <v>374</v>
      </c>
      <c r="H405" s="208" t="s">
        <v>374</v>
      </c>
      <c r="I405" s="226" t="s">
        <v>375</v>
      </c>
      <c r="J405" s="218" t="s">
        <v>1107</v>
      </c>
      <c r="K405" s="218" t="s">
        <v>1108</v>
      </c>
      <c r="L405" s="214" t="s">
        <v>19</v>
      </c>
      <c r="M405" s="214"/>
      <c r="N405" s="188" t="s">
        <v>376</v>
      </c>
      <c r="O405" s="213">
        <v>69.09</v>
      </c>
      <c r="P405" s="212">
        <f t="shared" si="14"/>
        <v>5.7575000000000003</v>
      </c>
      <c r="Q405" s="222">
        <f t="shared" si="15"/>
        <v>0.82250000000000001</v>
      </c>
      <c r="R405" s="219">
        <v>12</v>
      </c>
      <c r="S405" s="219" t="s">
        <v>2251</v>
      </c>
      <c r="T405" s="217">
        <v>7</v>
      </c>
      <c r="U405" s="220"/>
      <c r="V405" s="219">
        <v>1</v>
      </c>
      <c r="W405" s="218"/>
      <c r="X405" s="219">
        <v>0</v>
      </c>
      <c r="Y405" s="219">
        <v>1</v>
      </c>
      <c r="Z405" s="219"/>
      <c r="AA405" s="218" t="s">
        <v>472</v>
      </c>
      <c r="AB405" s="189" t="s">
        <v>1344</v>
      </c>
      <c r="AC405" s="217" t="s">
        <v>1387</v>
      </c>
      <c r="AD405" s="190"/>
      <c r="AE405" s="188"/>
      <c r="AF405" s="189"/>
      <c r="AG405" s="188"/>
    </row>
    <row r="406" spans="2:33">
      <c r="B406" s="190">
        <v>149</v>
      </c>
      <c r="C406" s="190">
        <v>6</v>
      </c>
      <c r="D406" s="216">
        <v>44991</v>
      </c>
      <c r="E406" s="224" t="s">
        <v>100</v>
      </c>
      <c r="F406" s="224" t="s">
        <v>87</v>
      </c>
      <c r="G406" s="188" t="s">
        <v>374</v>
      </c>
      <c r="H406" s="208" t="s">
        <v>374</v>
      </c>
      <c r="I406" s="226" t="s">
        <v>375</v>
      </c>
      <c r="J406" s="218" t="s">
        <v>1112</v>
      </c>
      <c r="K406" s="218" t="s">
        <v>1113</v>
      </c>
      <c r="L406" s="214" t="s">
        <v>19</v>
      </c>
      <c r="M406" s="214"/>
      <c r="N406" s="188" t="s">
        <v>376</v>
      </c>
      <c r="O406" s="213">
        <v>10.59</v>
      </c>
      <c r="P406" s="212">
        <f t="shared" si="14"/>
        <v>10.59</v>
      </c>
      <c r="Q406" s="222">
        <f t="shared" si="15"/>
        <v>3.0257142857142858</v>
      </c>
      <c r="R406" s="219">
        <v>1</v>
      </c>
      <c r="S406" s="219" t="s">
        <v>369</v>
      </c>
      <c r="T406" s="217">
        <v>3.5</v>
      </c>
      <c r="U406" s="220"/>
      <c r="V406" s="219">
        <v>1</v>
      </c>
      <c r="W406" s="218" t="s">
        <v>1115</v>
      </c>
      <c r="X406" s="219">
        <v>1</v>
      </c>
      <c r="Y406" s="219">
        <v>1</v>
      </c>
      <c r="Z406" s="219"/>
      <c r="AA406" s="218" t="s">
        <v>472</v>
      </c>
      <c r="AB406" s="189" t="s">
        <v>1344</v>
      </c>
      <c r="AC406" s="217" t="s">
        <v>1387</v>
      </c>
      <c r="AD406" s="190"/>
      <c r="AE406" s="188"/>
      <c r="AF406" s="189"/>
      <c r="AG406" s="188"/>
    </row>
    <row r="407" spans="2:33">
      <c r="B407" s="190">
        <v>150</v>
      </c>
      <c r="C407" s="190">
        <v>6</v>
      </c>
      <c r="D407" s="216">
        <v>44991</v>
      </c>
      <c r="E407" s="224" t="s">
        <v>100</v>
      </c>
      <c r="F407" s="224" t="s">
        <v>87</v>
      </c>
      <c r="G407" s="188" t="s">
        <v>374</v>
      </c>
      <c r="H407" s="208" t="s">
        <v>374</v>
      </c>
      <c r="I407" s="226" t="s">
        <v>375</v>
      </c>
      <c r="J407" s="218" t="s">
        <v>1116</v>
      </c>
      <c r="K407" s="218" t="s">
        <v>1117</v>
      </c>
      <c r="L407" s="214" t="s">
        <v>19</v>
      </c>
      <c r="M407" s="214"/>
      <c r="N407" s="188" t="s">
        <v>376</v>
      </c>
      <c r="O407" s="213">
        <v>13.19</v>
      </c>
      <c r="P407" s="212">
        <f t="shared" si="14"/>
        <v>13.19</v>
      </c>
      <c r="Q407" s="222">
        <f t="shared" si="15"/>
        <v>3.7685714285714282</v>
      </c>
      <c r="R407" s="219">
        <v>1</v>
      </c>
      <c r="S407" s="219" t="s">
        <v>369</v>
      </c>
      <c r="T407" s="217">
        <v>3.5</v>
      </c>
      <c r="U407" s="220"/>
      <c r="V407" s="219">
        <v>1</v>
      </c>
      <c r="W407" s="218"/>
      <c r="X407" s="219">
        <v>0</v>
      </c>
      <c r="Y407" s="219">
        <v>1</v>
      </c>
      <c r="Z407" s="219"/>
      <c r="AA407" s="218" t="s">
        <v>472</v>
      </c>
      <c r="AB407" s="189" t="s">
        <v>2305</v>
      </c>
      <c r="AC407" s="217" t="s">
        <v>1387</v>
      </c>
      <c r="AD407" s="190"/>
      <c r="AE407" s="188"/>
      <c r="AF407" s="189"/>
      <c r="AG407" s="188"/>
    </row>
    <row r="408" spans="2:33">
      <c r="B408" s="190">
        <v>151</v>
      </c>
      <c r="C408" s="190">
        <v>6</v>
      </c>
      <c r="D408" s="216">
        <v>44991</v>
      </c>
      <c r="E408" s="224" t="s">
        <v>100</v>
      </c>
      <c r="F408" s="224" t="s">
        <v>87</v>
      </c>
      <c r="G408" s="188" t="s">
        <v>374</v>
      </c>
      <c r="H408" s="208" t="s">
        <v>374</v>
      </c>
      <c r="I408" s="208" t="s">
        <v>375</v>
      </c>
      <c r="J408" s="218" t="s">
        <v>1120</v>
      </c>
      <c r="K408" s="218" t="s">
        <v>1121</v>
      </c>
      <c r="L408" s="195" t="s">
        <v>19</v>
      </c>
      <c r="M408" s="195"/>
      <c r="N408" s="188" t="s">
        <v>376</v>
      </c>
      <c r="O408" s="213">
        <v>29.49</v>
      </c>
      <c r="P408" s="212">
        <f t="shared" si="14"/>
        <v>29.49</v>
      </c>
      <c r="Q408" s="222">
        <f t="shared" si="15"/>
        <v>1.7347058823529411</v>
      </c>
      <c r="R408" s="219">
        <v>1</v>
      </c>
      <c r="S408" s="219" t="s">
        <v>369</v>
      </c>
      <c r="T408" s="217">
        <v>17</v>
      </c>
      <c r="U408" s="220"/>
      <c r="V408" s="219">
        <v>1</v>
      </c>
      <c r="W408" s="218"/>
      <c r="X408" s="219">
        <v>0</v>
      </c>
      <c r="Y408" s="219">
        <v>1</v>
      </c>
      <c r="Z408" s="219"/>
      <c r="AA408" s="218" t="s">
        <v>472</v>
      </c>
      <c r="AB408" s="189" t="s">
        <v>1344</v>
      </c>
      <c r="AC408" s="217" t="s">
        <v>1515</v>
      </c>
      <c r="AD408" s="190"/>
      <c r="AE408" s="188"/>
      <c r="AF408" s="189"/>
      <c r="AG408" s="188"/>
    </row>
    <row r="409" spans="2:33">
      <c r="B409" s="190">
        <v>152</v>
      </c>
      <c r="C409" s="190">
        <v>6</v>
      </c>
      <c r="D409" s="216">
        <v>44991</v>
      </c>
      <c r="E409" s="224" t="s">
        <v>100</v>
      </c>
      <c r="F409" s="224" t="s">
        <v>87</v>
      </c>
      <c r="G409" s="188" t="s">
        <v>374</v>
      </c>
      <c r="H409" s="208" t="s">
        <v>374</v>
      </c>
      <c r="I409" s="208" t="s">
        <v>375</v>
      </c>
      <c r="J409" s="218" t="s">
        <v>1123</v>
      </c>
      <c r="K409" s="218" t="s">
        <v>1124</v>
      </c>
      <c r="L409" s="195" t="s">
        <v>19</v>
      </c>
      <c r="M409" s="195"/>
      <c r="N409" s="188" t="s">
        <v>376</v>
      </c>
      <c r="O409" s="213">
        <v>37.99</v>
      </c>
      <c r="P409" s="212">
        <f t="shared" si="14"/>
        <v>18.995000000000001</v>
      </c>
      <c r="Q409" s="222">
        <f t="shared" si="15"/>
        <v>1.1173529411764707</v>
      </c>
      <c r="R409" s="219">
        <v>2</v>
      </c>
      <c r="S409" s="219" t="s">
        <v>355</v>
      </c>
      <c r="T409" s="217">
        <v>17</v>
      </c>
      <c r="U409" s="220"/>
      <c r="V409" s="219">
        <v>1</v>
      </c>
      <c r="W409" s="218" t="s">
        <v>478</v>
      </c>
      <c r="X409" s="219">
        <v>1</v>
      </c>
      <c r="Y409" s="219">
        <v>1</v>
      </c>
      <c r="Z409" s="219"/>
      <c r="AA409" s="218" t="s">
        <v>472</v>
      </c>
      <c r="AB409" s="189" t="s">
        <v>1344</v>
      </c>
      <c r="AC409" s="217" t="s">
        <v>1515</v>
      </c>
      <c r="AD409" s="190"/>
      <c r="AE409" s="188"/>
      <c r="AF409" s="189"/>
      <c r="AG409" s="188"/>
    </row>
    <row r="410" spans="2:33">
      <c r="B410" s="190">
        <v>153</v>
      </c>
      <c r="C410" s="190">
        <v>6</v>
      </c>
      <c r="D410" s="216">
        <v>44991</v>
      </c>
      <c r="E410" s="224" t="s">
        <v>100</v>
      </c>
      <c r="F410" s="224" t="s">
        <v>87</v>
      </c>
      <c r="G410" s="188" t="s">
        <v>374</v>
      </c>
      <c r="H410" s="208" t="s">
        <v>374</v>
      </c>
      <c r="I410" s="208" t="s">
        <v>375</v>
      </c>
      <c r="J410" s="218" t="s">
        <v>1127</v>
      </c>
      <c r="K410" s="218" t="s">
        <v>1128</v>
      </c>
      <c r="L410" s="214" t="s">
        <v>19</v>
      </c>
      <c r="M410" s="214"/>
      <c r="N410" s="188" t="s">
        <v>376</v>
      </c>
      <c r="O410" s="213">
        <v>22.69</v>
      </c>
      <c r="P410" s="212">
        <f t="shared" si="14"/>
        <v>22.69</v>
      </c>
      <c r="Q410" s="222">
        <f t="shared" si="15"/>
        <v>3.2414285714285715</v>
      </c>
      <c r="R410" s="219">
        <v>1</v>
      </c>
      <c r="S410" s="219" t="s">
        <v>369</v>
      </c>
      <c r="T410" s="217">
        <v>7</v>
      </c>
      <c r="U410" s="220"/>
      <c r="V410" s="219">
        <v>1</v>
      </c>
      <c r="W410" s="218" t="s">
        <v>1130</v>
      </c>
      <c r="X410" s="219">
        <v>1</v>
      </c>
      <c r="Y410" s="219">
        <v>0</v>
      </c>
      <c r="Z410" s="219"/>
      <c r="AA410" s="218" t="s">
        <v>472</v>
      </c>
      <c r="AB410" s="189" t="s">
        <v>1344</v>
      </c>
      <c r="AC410" s="217" t="s">
        <v>1425</v>
      </c>
      <c r="AD410" s="190"/>
      <c r="AE410" s="188"/>
      <c r="AF410" s="189"/>
      <c r="AG410" s="188"/>
    </row>
    <row r="411" spans="2:33">
      <c r="B411" s="190">
        <v>154</v>
      </c>
      <c r="C411" s="190">
        <v>6</v>
      </c>
      <c r="D411" s="216">
        <v>45023</v>
      </c>
      <c r="E411" s="215" t="s">
        <v>100</v>
      </c>
      <c r="F411" s="215" t="s">
        <v>87</v>
      </c>
      <c r="G411" s="188" t="s">
        <v>374</v>
      </c>
      <c r="H411" s="208" t="s">
        <v>374</v>
      </c>
      <c r="I411" s="208" t="s">
        <v>375</v>
      </c>
      <c r="J411" s="218" t="s">
        <v>406</v>
      </c>
      <c r="K411" s="218"/>
      <c r="L411" s="214" t="s">
        <v>19</v>
      </c>
      <c r="M411" s="214"/>
      <c r="N411" s="188" t="s">
        <v>376</v>
      </c>
      <c r="O411" s="213">
        <v>19.989999999999998</v>
      </c>
      <c r="P411" s="212">
        <f t="shared" si="14"/>
        <v>19.989999999999998</v>
      </c>
      <c r="Q411" s="222">
        <f t="shared" si="15"/>
        <v>1.9989999999999999</v>
      </c>
      <c r="R411" s="219">
        <v>1</v>
      </c>
      <c r="S411" s="221" t="str">
        <f>IF(R411=1,"Single canister",CONCATENATE(R411,"-Pack"))</f>
        <v>Single canister</v>
      </c>
      <c r="T411" s="217">
        <v>10</v>
      </c>
      <c r="U411" s="220"/>
      <c r="V411" s="219"/>
      <c r="W411" s="218"/>
      <c r="X411" s="217"/>
      <c r="Y411" s="217"/>
      <c r="Z411" s="217"/>
      <c r="AA411" s="218"/>
      <c r="AB411" s="189"/>
      <c r="AC411" s="217" t="s">
        <v>1425</v>
      </c>
      <c r="AD411" s="190"/>
      <c r="AE411" s="188"/>
      <c r="AF411" s="189"/>
      <c r="AG411" s="188"/>
    </row>
    <row r="412" spans="2:33">
      <c r="B412" s="190">
        <v>155</v>
      </c>
      <c r="C412" s="190">
        <v>6</v>
      </c>
      <c r="D412" s="216">
        <v>44991</v>
      </c>
      <c r="E412" s="224" t="s">
        <v>100</v>
      </c>
      <c r="F412" s="224" t="s">
        <v>87</v>
      </c>
      <c r="G412" s="188" t="s">
        <v>1132</v>
      </c>
      <c r="H412" s="208" t="s">
        <v>1132</v>
      </c>
      <c r="I412" s="218" t="s">
        <v>1133</v>
      </c>
      <c r="J412" s="218" t="s">
        <v>1134</v>
      </c>
      <c r="K412" s="218" t="s">
        <v>1135</v>
      </c>
      <c r="L412" s="223" t="s">
        <v>350</v>
      </c>
      <c r="M412" s="223"/>
      <c r="N412" s="188" t="s">
        <v>1132</v>
      </c>
      <c r="O412" s="213">
        <v>7.29</v>
      </c>
      <c r="P412" s="212">
        <f t="shared" si="14"/>
        <v>7.29</v>
      </c>
      <c r="Q412" s="222">
        <f t="shared" si="15"/>
        <v>0.72899999999999998</v>
      </c>
      <c r="R412" s="219">
        <v>1</v>
      </c>
      <c r="S412" s="219" t="s">
        <v>369</v>
      </c>
      <c r="T412" s="217">
        <v>10</v>
      </c>
      <c r="U412" s="220"/>
      <c r="V412" s="219">
        <v>1</v>
      </c>
      <c r="W412" s="218" t="s">
        <v>478</v>
      </c>
      <c r="X412" s="219">
        <v>1</v>
      </c>
      <c r="Y412" s="219">
        <v>1</v>
      </c>
      <c r="Z412" s="219"/>
      <c r="AA412" s="218" t="s">
        <v>472</v>
      </c>
      <c r="AB412" s="189" t="s">
        <v>1425</v>
      </c>
      <c r="AC412" s="217" t="s">
        <v>1425</v>
      </c>
      <c r="AD412" s="190"/>
      <c r="AE412" s="188"/>
      <c r="AF412" s="189"/>
      <c r="AG412" s="188"/>
    </row>
    <row r="413" spans="2:33">
      <c r="B413" s="190">
        <v>156</v>
      </c>
      <c r="C413" s="190">
        <v>6</v>
      </c>
      <c r="D413" s="216">
        <v>44991</v>
      </c>
      <c r="E413" s="224" t="s">
        <v>100</v>
      </c>
      <c r="F413" s="224" t="s">
        <v>87</v>
      </c>
      <c r="G413" s="188" t="s">
        <v>100</v>
      </c>
      <c r="H413" s="208" t="s">
        <v>100</v>
      </c>
      <c r="I413" s="218" t="s">
        <v>401</v>
      </c>
      <c r="J413" s="218" t="s">
        <v>1137</v>
      </c>
      <c r="K413" s="218" t="s">
        <v>1138</v>
      </c>
      <c r="L413" s="223" t="s">
        <v>19</v>
      </c>
      <c r="M413" s="223"/>
      <c r="N413" s="188" t="s">
        <v>403</v>
      </c>
      <c r="O413" s="213">
        <v>29.49</v>
      </c>
      <c r="P413" s="212">
        <f t="shared" si="14"/>
        <v>7.3724999999999996</v>
      </c>
      <c r="Q413" s="222">
        <f t="shared" si="15"/>
        <v>0.73724999999999996</v>
      </c>
      <c r="R413" s="219">
        <v>4</v>
      </c>
      <c r="S413" s="219" t="s">
        <v>404</v>
      </c>
      <c r="T413" s="217">
        <v>10</v>
      </c>
      <c r="U413" s="220" t="s">
        <v>1140</v>
      </c>
      <c r="V413" s="219">
        <v>1</v>
      </c>
      <c r="W413" s="218" t="s">
        <v>1141</v>
      </c>
      <c r="X413" s="219">
        <v>1</v>
      </c>
      <c r="Y413" s="219">
        <v>1</v>
      </c>
      <c r="Z413" s="219"/>
      <c r="AA413" s="218" t="s">
        <v>472</v>
      </c>
      <c r="AB413" s="189" t="s">
        <v>1344</v>
      </c>
      <c r="AC413" s="217" t="s">
        <v>1425</v>
      </c>
      <c r="AD413" s="190"/>
      <c r="AE413" s="188"/>
      <c r="AF413" s="189"/>
      <c r="AG413" s="188"/>
    </row>
    <row r="414" spans="2:33">
      <c r="B414" s="190">
        <v>157</v>
      </c>
      <c r="C414" s="190">
        <v>6</v>
      </c>
      <c r="D414" s="216">
        <v>44991</v>
      </c>
      <c r="E414" s="224" t="s">
        <v>100</v>
      </c>
      <c r="F414" s="224" t="s">
        <v>87</v>
      </c>
      <c r="G414" s="188" t="s">
        <v>100</v>
      </c>
      <c r="H414" s="208" t="s">
        <v>100</v>
      </c>
      <c r="I414" s="218" t="s">
        <v>401</v>
      </c>
      <c r="J414" s="218" t="s">
        <v>1142</v>
      </c>
      <c r="K414" s="218" t="s">
        <v>1143</v>
      </c>
      <c r="L414" s="225" t="s">
        <v>19</v>
      </c>
      <c r="M414" s="223"/>
      <c r="N414" s="188" t="s">
        <v>403</v>
      </c>
      <c r="O414" s="213">
        <v>36.99</v>
      </c>
      <c r="P414" s="212">
        <f t="shared" si="14"/>
        <v>6.165</v>
      </c>
      <c r="Q414" s="222">
        <f t="shared" si="15"/>
        <v>0.61650000000000005</v>
      </c>
      <c r="R414" s="219">
        <v>6</v>
      </c>
      <c r="S414" s="219" t="s">
        <v>377</v>
      </c>
      <c r="T414" s="217">
        <v>10</v>
      </c>
      <c r="U414" s="220" t="s">
        <v>1140</v>
      </c>
      <c r="V414" s="219">
        <v>1</v>
      </c>
      <c r="W414" s="218" t="s">
        <v>1141</v>
      </c>
      <c r="X414" s="219">
        <v>1</v>
      </c>
      <c r="Y414" s="219">
        <v>1</v>
      </c>
      <c r="Z414" s="219"/>
      <c r="AA414" s="218" t="s">
        <v>472</v>
      </c>
      <c r="AB414" s="189" t="s">
        <v>1344</v>
      </c>
      <c r="AC414" s="217" t="s">
        <v>1425</v>
      </c>
      <c r="AD414" s="190"/>
      <c r="AE414" s="188"/>
      <c r="AF414" s="189"/>
      <c r="AG414" s="188"/>
    </row>
    <row r="415" spans="2:33">
      <c r="B415" s="190">
        <v>158</v>
      </c>
      <c r="C415" s="190">
        <v>6</v>
      </c>
      <c r="D415" s="216">
        <v>44991</v>
      </c>
      <c r="E415" s="224" t="s">
        <v>100</v>
      </c>
      <c r="F415" s="224" t="s">
        <v>87</v>
      </c>
      <c r="G415" s="188" t="s">
        <v>100</v>
      </c>
      <c r="H415" s="208" t="s">
        <v>100</v>
      </c>
      <c r="I415" s="188" t="s">
        <v>401</v>
      </c>
      <c r="J415" s="218" t="s">
        <v>1145</v>
      </c>
      <c r="K415" s="218" t="s">
        <v>1146</v>
      </c>
      <c r="L415" s="223" t="s">
        <v>19</v>
      </c>
      <c r="M415" s="223"/>
      <c r="N415" s="188" t="s">
        <v>403</v>
      </c>
      <c r="O415" s="213">
        <v>14.99</v>
      </c>
      <c r="P415" s="212">
        <f t="shared" si="14"/>
        <v>7.4950000000000001</v>
      </c>
      <c r="Q415" s="222">
        <f t="shared" si="15"/>
        <v>0.74950000000000006</v>
      </c>
      <c r="R415" s="219">
        <v>2</v>
      </c>
      <c r="S415" s="219" t="s">
        <v>355</v>
      </c>
      <c r="T415" s="217">
        <v>10</v>
      </c>
      <c r="U415" s="220" t="s">
        <v>1140</v>
      </c>
      <c r="V415" s="219">
        <v>1</v>
      </c>
      <c r="W415" s="218" t="s">
        <v>1141</v>
      </c>
      <c r="X415" s="219">
        <v>1</v>
      </c>
      <c r="Y415" s="219">
        <v>1</v>
      </c>
      <c r="Z415" s="219"/>
      <c r="AA415" s="218" t="s">
        <v>472</v>
      </c>
      <c r="AB415" s="189" t="s">
        <v>1344</v>
      </c>
      <c r="AC415" s="217" t="s">
        <v>1425</v>
      </c>
      <c r="AD415" s="190"/>
      <c r="AE415" s="188"/>
      <c r="AF415" s="189"/>
      <c r="AG415" s="188"/>
    </row>
    <row r="416" spans="2:33">
      <c r="B416" s="190">
        <v>159</v>
      </c>
      <c r="C416" s="190">
        <v>13</v>
      </c>
      <c r="D416" s="216">
        <v>44991</v>
      </c>
      <c r="E416" s="224" t="s">
        <v>116</v>
      </c>
      <c r="F416" s="224" t="s">
        <v>87</v>
      </c>
      <c r="G416" s="208" t="s">
        <v>374</v>
      </c>
      <c r="H416" s="208" t="s">
        <v>374</v>
      </c>
      <c r="I416" s="208" t="s">
        <v>375</v>
      </c>
      <c r="J416" s="226" t="s">
        <v>1148</v>
      </c>
      <c r="K416" s="226" t="s">
        <v>1149</v>
      </c>
      <c r="L416" s="214" t="s">
        <v>19</v>
      </c>
      <c r="M416" s="214"/>
      <c r="N416" s="188" t="s">
        <v>376</v>
      </c>
      <c r="O416" s="213">
        <v>17.989999999999998</v>
      </c>
      <c r="P416" s="212">
        <f t="shared" si="14"/>
        <v>8.9949999999999992</v>
      </c>
      <c r="Q416" s="222">
        <f t="shared" si="15"/>
        <v>0.89949999999999997</v>
      </c>
      <c r="R416" s="219">
        <v>2</v>
      </c>
      <c r="S416" s="219" t="s">
        <v>355</v>
      </c>
      <c r="T416" s="219">
        <v>10</v>
      </c>
      <c r="U416" s="226"/>
      <c r="V416" s="219">
        <v>1</v>
      </c>
      <c r="W416" s="226" t="s">
        <v>356</v>
      </c>
      <c r="X416" s="219">
        <v>1</v>
      </c>
      <c r="Y416" s="219">
        <v>0</v>
      </c>
      <c r="Z416" s="219"/>
      <c r="AA416" s="226" t="s">
        <v>472</v>
      </c>
      <c r="AB416" s="189" t="s">
        <v>1344</v>
      </c>
      <c r="AC416" s="217" t="s">
        <v>1425</v>
      </c>
      <c r="AD416" s="190"/>
      <c r="AE416" s="188"/>
      <c r="AF416" s="189"/>
      <c r="AG416" s="188"/>
    </row>
    <row r="417" spans="2:33">
      <c r="B417" s="190">
        <v>160</v>
      </c>
      <c r="C417" s="190">
        <v>13</v>
      </c>
      <c r="D417" s="216">
        <v>44972</v>
      </c>
      <c r="E417" s="224" t="s">
        <v>116</v>
      </c>
      <c r="F417" s="224" t="s">
        <v>87</v>
      </c>
      <c r="G417" s="208" t="s">
        <v>414</v>
      </c>
      <c r="H417" s="208" t="s">
        <v>694</v>
      </c>
      <c r="I417" s="208" t="s">
        <v>694</v>
      </c>
      <c r="J417" s="226" t="s">
        <v>1151</v>
      </c>
      <c r="K417" s="226" t="s">
        <v>1152</v>
      </c>
      <c r="L417" s="223" t="s">
        <v>19</v>
      </c>
      <c r="M417" s="223"/>
      <c r="N417" s="208" t="s">
        <v>416</v>
      </c>
      <c r="O417" s="213">
        <v>12.99</v>
      </c>
      <c r="P417" s="212">
        <f t="shared" si="14"/>
        <v>6.4950000000000001</v>
      </c>
      <c r="Q417" s="222">
        <f t="shared" si="15"/>
        <v>0.64949999999999997</v>
      </c>
      <c r="R417" s="219">
        <v>2</v>
      </c>
      <c r="S417" s="219" t="s">
        <v>355</v>
      </c>
      <c r="T417" s="219">
        <v>10</v>
      </c>
      <c r="U417" s="219"/>
      <c r="V417" s="219">
        <v>1</v>
      </c>
      <c r="W417" s="226" t="s">
        <v>1154</v>
      </c>
      <c r="X417" s="219">
        <v>1</v>
      </c>
      <c r="Y417" s="219">
        <v>0</v>
      </c>
      <c r="Z417" s="219"/>
      <c r="AA417" s="226" t="s">
        <v>472</v>
      </c>
      <c r="AB417" s="189" t="s">
        <v>1344</v>
      </c>
      <c r="AC417" s="217" t="s">
        <v>1425</v>
      </c>
      <c r="AD417" s="190"/>
      <c r="AE417" s="188"/>
      <c r="AF417" s="189"/>
      <c r="AG417" s="188"/>
    </row>
    <row r="418" spans="2:33">
      <c r="B418" s="190">
        <v>161</v>
      </c>
      <c r="C418" s="190">
        <v>13</v>
      </c>
      <c r="D418" s="216">
        <v>44972</v>
      </c>
      <c r="E418" s="224" t="s">
        <v>116</v>
      </c>
      <c r="F418" s="224" t="s">
        <v>87</v>
      </c>
      <c r="G418" s="208" t="s">
        <v>414</v>
      </c>
      <c r="H418" s="208" t="s">
        <v>694</v>
      </c>
      <c r="I418" s="226" t="s">
        <v>694</v>
      </c>
      <c r="J418" s="226" t="s">
        <v>1156</v>
      </c>
      <c r="K418" s="226" t="s">
        <v>1157</v>
      </c>
      <c r="L418" s="225" t="s">
        <v>19</v>
      </c>
      <c r="M418" s="223"/>
      <c r="N418" s="208" t="s">
        <v>416</v>
      </c>
      <c r="O418" s="213">
        <v>6.99</v>
      </c>
      <c r="P418" s="212">
        <f t="shared" si="14"/>
        <v>6.99</v>
      </c>
      <c r="Q418" s="222">
        <f t="shared" si="15"/>
        <v>0.69900000000000007</v>
      </c>
      <c r="R418" s="219">
        <v>1</v>
      </c>
      <c r="S418" s="219" t="s">
        <v>369</v>
      </c>
      <c r="T418" s="219">
        <v>10</v>
      </c>
      <c r="U418" s="219"/>
      <c r="V418" s="219">
        <v>1</v>
      </c>
      <c r="W418" s="226" t="s">
        <v>1154</v>
      </c>
      <c r="X418" s="219">
        <v>1</v>
      </c>
      <c r="Y418" s="219">
        <v>0</v>
      </c>
      <c r="Z418" s="219"/>
      <c r="AA418" s="226" t="s">
        <v>472</v>
      </c>
      <c r="AB418" s="189" t="s">
        <v>1344</v>
      </c>
      <c r="AC418" s="217" t="s">
        <v>1425</v>
      </c>
      <c r="AD418" s="190"/>
      <c r="AE418" s="188"/>
      <c r="AF418" s="189"/>
      <c r="AG418" s="188"/>
    </row>
    <row r="419" spans="2:33">
      <c r="B419" s="190">
        <v>162</v>
      </c>
      <c r="C419" s="190">
        <v>21</v>
      </c>
      <c r="D419" s="216">
        <v>44994</v>
      </c>
      <c r="E419" s="224" t="s">
        <v>133</v>
      </c>
      <c r="F419" s="224" t="s">
        <v>82</v>
      </c>
      <c r="G419" s="188" t="s">
        <v>133</v>
      </c>
      <c r="H419" s="208" t="s">
        <v>133</v>
      </c>
      <c r="I419" s="188" t="s">
        <v>1159</v>
      </c>
      <c r="J419" s="218" t="s">
        <v>1160</v>
      </c>
      <c r="K419" s="218" t="s">
        <v>1161</v>
      </c>
      <c r="L419" s="214" t="s">
        <v>19</v>
      </c>
      <c r="M419" s="214"/>
      <c r="N419" s="228" t="s">
        <v>1163</v>
      </c>
      <c r="O419" s="213">
        <v>9.9499999999999993</v>
      </c>
      <c r="P419" s="212">
        <f t="shared" si="14"/>
        <v>4.9749999999999996</v>
      </c>
      <c r="Q419" s="227">
        <f t="shared" si="15"/>
        <v>0.4145833333333333</v>
      </c>
      <c r="R419" s="219">
        <v>2</v>
      </c>
      <c r="S419" s="221" t="s">
        <v>355</v>
      </c>
      <c r="T419" s="217">
        <v>12</v>
      </c>
      <c r="U419" s="220"/>
      <c r="V419" s="219">
        <v>0</v>
      </c>
      <c r="W419" s="218" t="s">
        <v>486</v>
      </c>
      <c r="X419" s="219">
        <v>0</v>
      </c>
      <c r="Y419" s="219">
        <v>0</v>
      </c>
      <c r="Z419" s="219"/>
      <c r="AA419" s="218" t="s">
        <v>472</v>
      </c>
      <c r="AB419" s="189" t="s">
        <v>1344</v>
      </c>
      <c r="AC419" s="217" t="s">
        <v>1425</v>
      </c>
      <c r="AD419" s="190"/>
      <c r="AE419" s="188"/>
      <c r="AF419" s="189"/>
      <c r="AG419" s="188"/>
    </row>
    <row r="420" spans="2:33">
      <c r="B420" s="190">
        <v>163</v>
      </c>
      <c r="C420" s="190">
        <v>21</v>
      </c>
      <c r="D420" s="216">
        <v>44994</v>
      </c>
      <c r="E420" s="224" t="s">
        <v>133</v>
      </c>
      <c r="F420" s="224" t="s">
        <v>82</v>
      </c>
      <c r="G420" s="188" t="s">
        <v>133</v>
      </c>
      <c r="H420" s="208" t="s">
        <v>133</v>
      </c>
      <c r="I420" s="188" t="s">
        <v>1159</v>
      </c>
      <c r="J420" s="218" t="s">
        <v>1160</v>
      </c>
      <c r="K420" s="218" t="s">
        <v>1161</v>
      </c>
      <c r="L420" s="214" t="s">
        <v>19</v>
      </c>
      <c r="M420" s="214"/>
      <c r="N420" s="228" t="s">
        <v>1163</v>
      </c>
      <c r="O420" s="213">
        <v>9.4499999999999993</v>
      </c>
      <c r="P420" s="212">
        <f t="shared" si="14"/>
        <v>1.575</v>
      </c>
      <c r="Q420" s="227">
        <f t="shared" si="15"/>
        <v>0.13125000000000001</v>
      </c>
      <c r="R420" s="219">
        <v>6</v>
      </c>
      <c r="S420" s="221" t="s">
        <v>377</v>
      </c>
      <c r="T420" s="217">
        <v>12</v>
      </c>
      <c r="U420" s="220"/>
      <c r="V420" s="219">
        <v>0</v>
      </c>
      <c r="W420" s="218" t="s">
        <v>486</v>
      </c>
      <c r="X420" s="219">
        <v>0</v>
      </c>
      <c r="Y420" s="219">
        <v>0</v>
      </c>
      <c r="Z420" s="219"/>
      <c r="AA420" s="218" t="s">
        <v>472</v>
      </c>
      <c r="AB420" s="189" t="s">
        <v>1344</v>
      </c>
      <c r="AC420" s="217" t="s">
        <v>1425</v>
      </c>
      <c r="AD420" s="190"/>
      <c r="AE420" s="188"/>
      <c r="AF420" s="189"/>
      <c r="AG420" s="188"/>
    </row>
    <row r="421" spans="2:33">
      <c r="B421" s="190">
        <v>164</v>
      </c>
      <c r="C421" s="190">
        <v>21</v>
      </c>
      <c r="D421" s="216">
        <v>44994</v>
      </c>
      <c r="E421" s="224" t="s">
        <v>133</v>
      </c>
      <c r="F421" s="224" t="s">
        <v>82</v>
      </c>
      <c r="G421" s="188" t="s">
        <v>133</v>
      </c>
      <c r="H421" s="208" t="s">
        <v>133</v>
      </c>
      <c r="I421" s="188" t="s">
        <v>1159</v>
      </c>
      <c r="J421" s="218" t="s">
        <v>1160</v>
      </c>
      <c r="K421" s="218" t="s">
        <v>1161</v>
      </c>
      <c r="L421" s="214" t="s">
        <v>19</v>
      </c>
      <c r="M421" s="214"/>
      <c r="N421" s="228" t="s">
        <v>1163</v>
      </c>
      <c r="O421" s="213">
        <v>7.45</v>
      </c>
      <c r="P421" s="212">
        <f t="shared" si="14"/>
        <v>0.62083333333333335</v>
      </c>
      <c r="Q421" s="222">
        <f t="shared" si="15"/>
        <v>5.1736111111111115E-2</v>
      </c>
      <c r="R421" s="219">
        <v>12</v>
      </c>
      <c r="S421" s="221" t="s">
        <v>2251</v>
      </c>
      <c r="T421" s="217">
        <v>12</v>
      </c>
      <c r="U421" s="220"/>
      <c r="V421" s="219">
        <v>0</v>
      </c>
      <c r="W421" s="218" t="s">
        <v>486</v>
      </c>
      <c r="X421" s="219">
        <v>0</v>
      </c>
      <c r="Y421" s="219">
        <v>0</v>
      </c>
      <c r="Z421" s="219"/>
      <c r="AA421" s="218" t="s">
        <v>472</v>
      </c>
      <c r="AB421" s="189" t="s">
        <v>1344</v>
      </c>
      <c r="AC421" s="217" t="s">
        <v>1425</v>
      </c>
      <c r="AD421" s="190"/>
      <c r="AE421" s="188"/>
      <c r="AF421" s="189"/>
      <c r="AG421" s="188"/>
    </row>
    <row r="422" spans="2:33">
      <c r="B422" s="190">
        <v>165</v>
      </c>
      <c r="C422" s="190">
        <v>29</v>
      </c>
      <c r="D422" s="216">
        <v>45001</v>
      </c>
      <c r="E422" s="224" t="s">
        <v>152</v>
      </c>
      <c r="F422" s="224" t="s">
        <v>87</v>
      </c>
      <c r="G422" s="188" t="s">
        <v>152</v>
      </c>
      <c r="H422" s="208" t="s">
        <v>2315</v>
      </c>
      <c r="I422" s="188" t="s">
        <v>424</v>
      </c>
      <c r="J422" s="218" t="s">
        <v>2338</v>
      </c>
      <c r="K422" s="188" t="s">
        <v>1167</v>
      </c>
      <c r="L422" s="214" t="s">
        <v>19</v>
      </c>
      <c r="M422" s="214"/>
      <c r="N422" s="188" t="s">
        <v>425</v>
      </c>
      <c r="O422" s="213">
        <v>9.99</v>
      </c>
      <c r="P422" s="212">
        <f t="shared" si="14"/>
        <v>9.99</v>
      </c>
      <c r="Q422" s="222">
        <f t="shared" si="15"/>
        <v>0.999</v>
      </c>
      <c r="R422" s="219">
        <v>1</v>
      </c>
      <c r="S422" s="221" t="s">
        <v>369</v>
      </c>
      <c r="T422" s="217">
        <v>10</v>
      </c>
      <c r="U422" s="220"/>
      <c r="V422" s="219">
        <v>1</v>
      </c>
      <c r="W422" s="218" t="s">
        <v>1169</v>
      </c>
      <c r="X422" s="219">
        <v>1</v>
      </c>
      <c r="Y422" s="219">
        <v>0</v>
      </c>
      <c r="Z422" s="219"/>
      <c r="AA422" s="218" t="s">
        <v>1170</v>
      </c>
      <c r="AB422" s="189" t="s">
        <v>1344</v>
      </c>
      <c r="AC422" s="217" t="s">
        <v>1425</v>
      </c>
      <c r="AD422" s="190"/>
      <c r="AE422" s="188"/>
      <c r="AF422" s="189"/>
      <c r="AG422" s="188"/>
    </row>
    <row r="423" spans="2:33">
      <c r="B423" s="190">
        <v>166</v>
      </c>
      <c r="C423" s="190">
        <v>2</v>
      </c>
      <c r="D423" s="216">
        <v>44972</v>
      </c>
      <c r="E423" s="224" t="s">
        <v>85</v>
      </c>
      <c r="F423" s="224" t="s">
        <v>87</v>
      </c>
      <c r="G423" s="208" t="s">
        <v>374</v>
      </c>
      <c r="H423" s="208" t="s">
        <v>374</v>
      </c>
      <c r="I423" s="208" t="s">
        <v>375</v>
      </c>
      <c r="J423" s="226" t="s">
        <v>1172</v>
      </c>
      <c r="K423" s="208" t="s">
        <v>1173</v>
      </c>
      <c r="L423" s="214" t="s">
        <v>19</v>
      </c>
      <c r="M423" s="214"/>
      <c r="N423" s="188" t="s">
        <v>376</v>
      </c>
      <c r="O423" s="213">
        <v>8.8800000000000008</v>
      </c>
      <c r="P423" s="212">
        <f t="shared" si="14"/>
        <v>4.4400000000000004</v>
      </c>
      <c r="Q423" s="222">
        <f t="shared" si="15"/>
        <v>0.44400000000000006</v>
      </c>
      <c r="R423" s="219">
        <v>2</v>
      </c>
      <c r="S423" s="219" t="s">
        <v>355</v>
      </c>
      <c r="T423" s="219">
        <v>10</v>
      </c>
      <c r="U423" s="219"/>
      <c r="V423" s="219">
        <v>1</v>
      </c>
      <c r="W423" s="226" t="s">
        <v>1175</v>
      </c>
      <c r="X423" s="219">
        <v>1</v>
      </c>
      <c r="Y423" s="219">
        <v>1</v>
      </c>
      <c r="Z423" s="219"/>
      <c r="AA423" s="226" t="s">
        <v>1177</v>
      </c>
      <c r="AB423" s="189" t="s">
        <v>1344</v>
      </c>
      <c r="AC423" s="217" t="s">
        <v>1425</v>
      </c>
      <c r="AD423" s="190"/>
      <c r="AE423" s="188"/>
      <c r="AF423" s="189"/>
      <c r="AG423" s="188"/>
    </row>
    <row r="424" spans="2:33">
      <c r="B424" s="190">
        <v>167</v>
      </c>
      <c r="C424" s="190">
        <v>2</v>
      </c>
      <c r="D424" s="216">
        <v>44972</v>
      </c>
      <c r="E424" s="224" t="s">
        <v>85</v>
      </c>
      <c r="F424" s="224" t="s">
        <v>87</v>
      </c>
      <c r="G424" s="208" t="s">
        <v>374</v>
      </c>
      <c r="H424" s="208" t="s">
        <v>374</v>
      </c>
      <c r="I424" s="208" t="s">
        <v>375</v>
      </c>
      <c r="J424" s="226" t="s">
        <v>1178</v>
      </c>
      <c r="K424" s="208" t="s">
        <v>1179</v>
      </c>
      <c r="L424" s="214" t="s">
        <v>19</v>
      </c>
      <c r="M424" s="214"/>
      <c r="N424" s="188" t="s">
        <v>376</v>
      </c>
      <c r="O424" s="213">
        <v>59.95</v>
      </c>
      <c r="P424" s="212">
        <f t="shared" si="14"/>
        <v>4.9958333333333336</v>
      </c>
      <c r="Q424" s="222">
        <f t="shared" si="15"/>
        <v>0.49958333333333338</v>
      </c>
      <c r="R424" s="219">
        <v>12</v>
      </c>
      <c r="S424" s="219" t="s">
        <v>2251</v>
      </c>
      <c r="T424" s="219">
        <v>10</v>
      </c>
      <c r="U424" s="219"/>
      <c r="V424" s="219">
        <v>0</v>
      </c>
      <c r="W424" s="226"/>
      <c r="X424" s="219">
        <v>0</v>
      </c>
      <c r="Y424" s="219">
        <v>1</v>
      </c>
      <c r="Z424" s="219"/>
      <c r="AA424" s="226" t="s">
        <v>472</v>
      </c>
      <c r="AB424" s="189" t="s">
        <v>1344</v>
      </c>
      <c r="AC424" s="217" t="s">
        <v>1569</v>
      </c>
      <c r="AD424" s="190"/>
      <c r="AE424" s="188"/>
      <c r="AF424" s="189"/>
      <c r="AG424" s="188"/>
    </row>
    <row r="425" spans="2:33">
      <c r="B425" s="190">
        <v>168</v>
      </c>
      <c r="C425" s="190">
        <v>2</v>
      </c>
      <c r="D425" s="216">
        <v>44991</v>
      </c>
      <c r="E425" s="224" t="s">
        <v>85</v>
      </c>
      <c r="F425" s="224" t="s">
        <v>87</v>
      </c>
      <c r="G425" s="208" t="s">
        <v>374</v>
      </c>
      <c r="H425" s="208" t="s">
        <v>374</v>
      </c>
      <c r="I425" s="226" t="s">
        <v>375</v>
      </c>
      <c r="J425" s="226" t="s">
        <v>1172</v>
      </c>
      <c r="K425" s="226" t="s">
        <v>1182</v>
      </c>
      <c r="L425" s="195" t="s">
        <v>19</v>
      </c>
      <c r="M425" s="214"/>
      <c r="N425" s="188" t="s">
        <v>376</v>
      </c>
      <c r="O425" s="213">
        <v>8.8800000000000008</v>
      </c>
      <c r="P425" s="212">
        <f t="shared" si="14"/>
        <v>4.4400000000000004</v>
      </c>
      <c r="Q425" s="222">
        <f t="shared" si="15"/>
        <v>0.44400000000000006</v>
      </c>
      <c r="R425" s="219">
        <v>2</v>
      </c>
      <c r="S425" s="219" t="s">
        <v>355</v>
      </c>
      <c r="T425" s="219">
        <v>10</v>
      </c>
      <c r="U425" s="226" t="s">
        <v>1183</v>
      </c>
      <c r="V425" s="219">
        <v>1</v>
      </c>
      <c r="W425" s="226" t="s">
        <v>1175</v>
      </c>
      <c r="X425" s="219">
        <v>1</v>
      </c>
      <c r="Y425" s="219">
        <v>1</v>
      </c>
      <c r="Z425" s="219"/>
      <c r="AA425" s="226" t="s">
        <v>1177</v>
      </c>
      <c r="AB425" s="189" t="s">
        <v>1344</v>
      </c>
      <c r="AC425" s="217" t="s">
        <v>1425</v>
      </c>
      <c r="AD425" s="190"/>
      <c r="AE425" s="188"/>
      <c r="AF425" s="189"/>
      <c r="AG425" s="188"/>
    </row>
    <row r="426" spans="2:33">
      <c r="B426" s="190">
        <v>169</v>
      </c>
      <c r="C426" s="190">
        <v>2</v>
      </c>
      <c r="D426" s="216">
        <v>44991</v>
      </c>
      <c r="E426" s="224" t="s">
        <v>85</v>
      </c>
      <c r="F426" s="224" t="s">
        <v>87</v>
      </c>
      <c r="G426" s="208" t="s">
        <v>374</v>
      </c>
      <c r="H426" s="208" t="s">
        <v>374</v>
      </c>
      <c r="I426" s="208" t="s">
        <v>375</v>
      </c>
      <c r="J426" s="208" t="s">
        <v>1185</v>
      </c>
      <c r="K426" s="208" t="s">
        <v>1186</v>
      </c>
      <c r="L426" s="214" t="s">
        <v>19</v>
      </c>
      <c r="M426" s="214"/>
      <c r="N426" s="188" t="s">
        <v>376</v>
      </c>
      <c r="O426" s="213">
        <v>9.7899999999999991</v>
      </c>
      <c r="P426" s="212">
        <f t="shared" si="14"/>
        <v>9.7899999999999991</v>
      </c>
      <c r="Q426" s="222">
        <f t="shared" si="15"/>
        <v>0.97899999999999987</v>
      </c>
      <c r="R426" s="219">
        <v>1</v>
      </c>
      <c r="S426" s="219" t="s">
        <v>369</v>
      </c>
      <c r="T426" s="211">
        <v>10</v>
      </c>
      <c r="U426" s="226"/>
      <c r="V426" s="219">
        <v>1</v>
      </c>
      <c r="W426" s="226" t="s">
        <v>1189</v>
      </c>
      <c r="X426" s="219">
        <v>1</v>
      </c>
      <c r="Y426" s="219">
        <v>0</v>
      </c>
      <c r="Z426" s="219"/>
      <c r="AA426" s="226" t="s">
        <v>472</v>
      </c>
      <c r="AB426" s="189" t="s">
        <v>1344</v>
      </c>
      <c r="AC426" s="217" t="s">
        <v>1425</v>
      </c>
      <c r="AD426" s="190"/>
      <c r="AE426" s="188"/>
      <c r="AF426" s="189"/>
      <c r="AG426" s="188"/>
    </row>
    <row r="427" spans="2:33">
      <c r="B427" s="190">
        <v>170</v>
      </c>
      <c r="C427" s="190">
        <v>2</v>
      </c>
      <c r="D427" s="216">
        <v>44991</v>
      </c>
      <c r="E427" s="224" t="s">
        <v>85</v>
      </c>
      <c r="F427" s="224" t="s">
        <v>87</v>
      </c>
      <c r="G427" s="208" t="s">
        <v>374</v>
      </c>
      <c r="H427" s="208" t="s">
        <v>374</v>
      </c>
      <c r="I427" s="208" t="s">
        <v>375</v>
      </c>
      <c r="J427" s="208" t="s">
        <v>1190</v>
      </c>
      <c r="K427" s="208" t="s">
        <v>1191</v>
      </c>
      <c r="L427" s="214" t="s">
        <v>19</v>
      </c>
      <c r="M427" s="214"/>
      <c r="N427" s="188" t="s">
        <v>376</v>
      </c>
      <c r="O427" s="213">
        <v>16.96</v>
      </c>
      <c r="P427" s="212">
        <f t="shared" si="14"/>
        <v>8.48</v>
      </c>
      <c r="Q427" s="222">
        <f t="shared" si="15"/>
        <v>0.84800000000000009</v>
      </c>
      <c r="R427" s="219">
        <v>2</v>
      </c>
      <c r="S427" s="219" t="s">
        <v>355</v>
      </c>
      <c r="T427" s="211">
        <v>10</v>
      </c>
      <c r="U427" s="226"/>
      <c r="V427" s="219">
        <v>1</v>
      </c>
      <c r="W427" s="226" t="s">
        <v>356</v>
      </c>
      <c r="X427" s="219">
        <v>1</v>
      </c>
      <c r="Y427" s="219">
        <v>0</v>
      </c>
      <c r="Z427" s="219"/>
      <c r="AA427" s="226" t="s">
        <v>1193</v>
      </c>
      <c r="AB427" s="189" t="s">
        <v>1344</v>
      </c>
      <c r="AC427" s="217" t="s">
        <v>1425</v>
      </c>
      <c r="AD427" s="190"/>
      <c r="AE427" s="188"/>
      <c r="AF427" s="189"/>
      <c r="AG427" s="188"/>
    </row>
    <row r="428" spans="2:33">
      <c r="B428" s="190">
        <v>171</v>
      </c>
      <c r="C428" s="190">
        <v>2</v>
      </c>
      <c r="D428" s="216">
        <v>44991</v>
      </c>
      <c r="E428" s="224" t="s">
        <v>85</v>
      </c>
      <c r="F428" s="224" t="s">
        <v>87</v>
      </c>
      <c r="G428" s="208" t="s">
        <v>374</v>
      </c>
      <c r="H428" s="208" t="s">
        <v>374</v>
      </c>
      <c r="I428" s="208" t="s">
        <v>375</v>
      </c>
      <c r="J428" s="208" t="s">
        <v>1194</v>
      </c>
      <c r="K428" s="208" t="s">
        <v>1195</v>
      </c>
      <c r="L428" s="214" t="s">
        <v>19</v>
      </c>
      <c r="M428" s="214"/>
      <c r="N428" s="188" t="s">
        <v>376</v>
      </c>
      <c r="O428" s="213">
        <v>28.73</v>
      </c>
      <c r="P428" s="212">
        <f t="shared" si="14"/>
        <v>7.1825000000000001</v>
      </c>
      <c r="Q428" s="222">
        <f t="shared" si="15"/>
        <v>0.71825000000000006</v>
      </c>
      <c r="R428" s="219">
        <v>4</v>
      </c>
      <c r="S428" s="219" t="s">
        <v>404</v>
      </c>
      <c r="T428" s="211">
        <v>10</v>
      </c>
      <c r="U428" s="226"/>
      <c r="V428" s="219">
        <v>1</v>
      </c>
      <c r="W428" s="226" t="s">
        <v>1000</v>
      </c>
      <c r="X428" s="219">
        <v>1</v>
      </c>
      <c r="Y428" s="219">
        <v>0</v>
      </c>
      <c r="Z428" s="219"/>
      <c r="AA428" s="226" t="s">
        <v>1193</v>
      </c>
      <c r="AB428" s="189" t="s">
        <v>1344</v>
      </c>
      <c r="AC428" s="217" t="s">
        <v>1425</v>
      </c>
      <c r="AD428" s="190"/>
      <c r="AE428" s="188"/>
      <c r="AF428" s="189"/>
      <c r="AG428" s="188"/>
    </row>
    <row r="429" spans="2:33">
      <c r="B429" s="190">
        <v>172</v>
      </c>
      <c r="C429" s="190">
        <v>2</v>
      </c>
      <c r="D429" s="216">
        <v>44991</v>
      </c>
      <c r="E429" s="224" t="s">
        <v>85</v>
      </c>
      <c r="F429" s="224" t="s">
        <v>87</v>
      </c>
      <c r="G429" s="208" t="s">
        <v>374</v>
      </c>
      <c r="H429" s="208" t="s">
        <v>374</v>
      </c>
      <c r="I429" s="208" t="s">
        <v>375</v>
      </c>
      <c r="J429" s="208" t="s">
        <v>1198</v>
      </c>
      <c r="K429" s="208" t="s">
        <v>1199</v>
      </c>
      <c r="L429" s="195" t="s">
        <v>19</v>
      </c>
      <c r="M429" s="214"/>
      <c r="N429" s="188" t="s">
        <v>376</v>
      </c>
      <c r="O429" s="213">
        <v>24.99</v>
      </c>
      <c r="P429" s="212">
        <f t="shared" si="14"/>
        <v>8.33</v>
      </c>
      <c r="Q429" s="222">
        <f t="shared" si="15"/>
        <v>0.83299999999999996</v>
      </c>
      <c r="R429" s="219">
        <v>3</v>
      </c>
      <c r="S429" s="219" t="s">
        <v>373</v>
      </c>
      <c r="T429" s="211">
        <v>10</v>
      </c>
      <c r="U429" s="226"/>
      <c r="V429" s="219">
        <v>1</v>
      </c>
      <c r="W429" s="226" t="s">
        <v>356</v>
      </c>
      <c r="X429" s="219">
        <v>1</v>
      </c>
      <c r="Y429" s="219">
        <v>0</v>
      </c>
      <c r="Z429" s="219"/>
      <c r="AA429" s="226" t="s">
        <v>472</v>
      </c>
      <c r="AB429" s="189" t="s">
        <v>1344</v>
      </c>
      <c r="AC429" s="217" t="s">
        <v>1425</v>
      </c>
      <c r="AD429" s="190"/>
      <c r="AE429" s="188"/>
      <c r="AF429" s="189"/>
      <c r="AG429" s="188"/>
    </row>
    <row r="430" spans="2:33">
      <c r="B430" s="190">
        <v>173</v>
      </c>
      <c r="C430" s="190">
        <v>2</v>
      </c>
      <c r="D430" s="216">
        <v>44991</v>
      </c>
      <c r="E430" s="224" t="s">
        <v>85</v>
      </c>
      <c r="F430" s="224" t="s">
        <v>87</v>
      </c>
      <c r="G430" s="208" t="s">
        <v>374</v>
      </c>
      <c r="H430" s="208" t="s">
        <v>374</v>
      </c>
      <c r="I430" s="208" t="s">
        <v>375</v>
      </c>
      <c r="J430" s="208" t="s">
        <v>1201</v>
      </c>
      <c r="K430" s="208" t="s">
        <v>1202</v>
      </c>
      <c r="L430" s="214" t="s">
        <v>19</v>
      </c>
      <c r="M430" s="214"/>
      <c r="N430" s="188" t="s">
        <v>376</v>
      </c>
      <c r="O430" s="213">
        <v>35.99</v>
      </c>
      <c r="P430" s="212">
        <f t="shared" si="14"/>
        <v>5.998333333333334</v>
      </c>
      <c r="Q430" s="222">
        <f t="shared" si="15"/>
        <v>0.59983333333333344</v>
      </c>
      <c r="R430" s="219">
        <v>6</v>
      </c>
      <c r="S430" s="219" t="s">
        <v>377</v>
      </c>
      <c r="T430" s="211">
        <v>10</v>
      </c>
      <c r="U430" s="226"/>
      <c r="V430" s="219">
        <v>0</v>
      </c>
      <c r="W430" s="226"/>
      <c r="X430" s="219">
        <v>0</v>
      </c>
      <c r="Y430" s="219">
        <v>1</v>
      </c>
      <c r="Z430" s="219"/>
      <c r="AA430" s="226" t="s">
        <v>472</v>
      </c>
      <c r="AB430" s="189" t="s">
        <v>1344</v>
      </c>
      <c r="AC430" s="217" t="s">
        <v>1425</v>
      </c>
      <c r="AD430" s="190"/>
      <c r="AE430" s="188"/>
      <c r="AF430" s="189"/>
      <c r="AG430" s="188"/>
    </row>
    <row r="431" spans="2:33">
      <c r="B431" s="190">
        <v>174</v>
      </c>
      <c r="C431" s="190">
        <v>2</v>
      </c>
      <c r="D431" s="216">
        <v>44991</v>
      </c>
      <c r="E431" s="224" t="s">
        <v>85</v>
      </c>
      <c r="F431" s="224" t="s">
        <v>87</v>
      </c>
      <c r="G431" s="208" t="s">
        <v>374</v>
      </c>
      <c r="H431" s="208" t="s">
        <v>374</v>
      </c>
      <c r="I431" s="208" t="s">
        <v>375</v>
      </c>
      <c r="J431" s="208" t="s">
        <v>1204</v>
      </c>
      <c r="K431" s="226" t="s">
        <v>1205</v>
      </c>
      <c r="L431" s="214" t="s">
        <v>19</v>
      </c>
      <c r="M431" s="214"/>
      <c r="N431" s="188" t="s">
        <v>376</v>
      </c>
      <c r="O431" s="213">
        <v>60.74</v>
      </c>
      <c r="P431" s="212">
        <f t="shared" ref="P431:P461" si="16">IFERROR(O431/R431,"-")</f>
        <v>5.0616666666666665</v>
      </c>
      <c r="Q431" s="222">
        <f t="shared" ref="Q431:Q461" si="17">IFERROR(P431/T431,"-")</f>
        <v>0.72309523809523812</v>
      </c>
      <c r="R431" s="219">
        <v>12</v>
      </c>
      <c r="S431" s="219" t="s">
        <v>2251</v>
      </c>
      <c r="T431" s="211">
        <v>7</v>
      </c>
      <c r="U431" s="226"/>
      <c r="V431" s="219">
        <v>1</v>
      </c>
      <c r="W431" s="226" t="s">
        <v>877</v>
      </c>
      <c r="X431" s="219">
        <v>1</v>
      </c>
      <c r="Y431" s="219">
        <v>0</v>
      </c>
      <c r="Z431" s="219"/>
      <c r="AA431" s="226" t="s">
        <v>472</v>
      </c>
      <c r="AB431" s="189" t="s">
        <v>1344</v>
      </c>
      <c r="AC431" s="217" t="s">
        <v>1425</v>
      </c>
      <c r="AD431" s="190"/>
      <c r="AE431" s="188"/>
      <c r="AF431" s="189"/>
      <c r="AG431" s="188"/>
    </row>
    <row r="432" spans="2:33">
      <c r="B432" s="190">
        <v>175</v>
      </c>
      <c r="C432" s="190">
        <v>2</v>
      </c>
      <c r="D432" s="216">
        <v>45023</v>
      </c>
      <c r="E432" s="215" t="s">
        <v>85</v>
      </c>
      <c r="F432" s="215" t="s">
        <v>87</v>
      </c>
      <c r="G432" s="188" t="s">
        <v>374</v>
      </c>
      <c r="H432" s="208" t="s">
        <v>374</v>
      </c>
      <c r="I432" s="208" t="s">
        <v>375</v>
      </c>
      <c r="J432" s="188" t="s">
        <v>1207</v>
      </c>
      <c r="K432" s="188" t="s">
        <v>1208</v>
      </c>
      <c r="L432" s="214" t="s">
        <v>19</v>
      </c>
      <c r="M432" s="195"/>
      <c r="N432" s="188" t="s">
        <v>376</v>
      </c>
      <c r="O432" s="213">
        <v>46.99</v>
      </c>
      <c r="P432" s="212">
        <f t="shared" si="16"/>
        <v>46.99</v>
      </c>
      <c r="Q432" s="222">
        <f t="shared" si="17"/>
        <v>4.6989999999999998</v>
      </c>
      <c r="R432" s="219">
        <v>1</v>
      </c>
      <c r="S432" s="221" t="str">
        <f>IF(R432=1,"Single canister",CONCATENATE(R432,"-Pack"))</f>
        <v>Single canister</v>
      </c>
      <c r="T432" s="190">
        <v>10</v>
      </c>
      <c r="U432" s="220"/>
      <c r="V432" s="219">
        <v>0</v>
      </c>
      <c r="W432" s="218"/>
      <c r="X432" s="190">
        <v>0</v>
      </c>
      <c r="Y432" s="190">
        <v>1</v>
      </c>
      <c r="Z432" s="190"/>
      <c r="AA432" s="188" t="s">
        <v>472</v>
      </c>
      <c r="AB432" s="189"/>
      <c r="AC432" s="217" t="s">
        <v>1425</v>
      </c>
      <c r="AD432" s="190"/>
      <c r="AE432" s="188"/>
      <c r="AF432" s="189"/>
      <c r="AG432" s="188"/>
    </row>
    <row r="433" spans="2:33">
      <c r="B433" s="190">
        <v>176</v>
      </c>
      <c r="C433" s="190">
        <v>2</v>
      </c>
      <c r="D433" s="216">
        <v>44991</v>
      </c>
      <c r="E433" s="224" t="s">
        <v>85</v>
      </c>
      <c r="F433" s="224" t="s">
        <v>87</v>
      </c>
      <c r="G433" s="208" t="s">
        <v>615</v>
      </c>
      <c r="H433" s="208" t="s">
        <v>2318</v>
      </c>
      <c r="I433" s="208" t="s">
        <v>616</v>
      </c>
      <c r="J433" s="208" t="s">
        <v>617</v>
      </c>
      <c r="K433" s="208" t="s">
        <v>1211</v>
      </c>
      <c r="L433" s="225" t="s">
        <v>528</v>
      </c>
      <c r="M433" s="223"/>
      <c r="N433" s="228" t="s">
        <v>615</v>
      </c>
      <c r="O433" s="213">
        <v>16.16</v>
      </c>
      <c r="P433" s="212">
        <f t="shared" si="16"/>
        <v>8.08</v>
      </c>
      <c r="Q433" s="222">
        <f t="shared" si="17"/>
        <v>0.80800000000000005</v>
      </c>
      <c r="R433" s="219">
        <v>2</v>
      </c>
      <c r="S433" s="219" t="s">
        <v>355</v>
      </c>
      <c r="T433" s="211">
        <v>10</v>
      </c>
      <c r="U433" s="226"/>
      <c r="V433" s="219">
        <v>1</v>
      </c>
      <c r="W433" s="226" t="s">
        <v>1000</v>
      </c>
      <c r="X433" s="219">
        <v>1</v>
      </c>
      <c r="Y433" s="219">
        <v>1</v>
      </c>
      <c r="Z433" s="219"/>
      <c r="AA433" s="226" t="s">
        <v>472</v>
      </c>
      <c r="AB433" s="189" t="s">
        <v>1344</v>
      </c>
      <c r="AC433" s="217" t="s">
        <v>1425</v>
      </c>
      <c r="AD433" s="190"/>
      <c r="AE433" s="188"/>
      <c r="AF433" s="189"/>
      <c r="AG433" s="188"/>
    </row>
    <row r="434" spans="2:33">
      <c r="B434" s="190">
        <v>177</v>
      </c>
      <c r="C434" s="190">
        <v>2</v>
      </c>
      <c r="D434" s="216">
        <v>44991</v>
      </c>
      <c r="E434" s="224" t="s">
        <v>85</v>
      </c>
      <c r="F434" s="224" t="s">
        <v>87</v>
      </c>
      <c r="G434" s="228" t="s">
        <v>444</v>
      </c>
      <c r="H434" s="208" t="s">
        <v>442</v>
      </c>
      <c r="I434" s="188" t="s">
        <v>473</v>
      </c>
      <c r="J434" s="208" t="s">
        <v>1213</v>
      </c>
      <c r="K434" s="208" t="s">
        <v>1214</v>
      </c>
      <c r="L434" s="223" t="s">
        <v>19</v>
      </c>
      <c r="M434" s="223"/>
      <c r="N434" s="188" t="s">
        <v>444</v>
      </c>
      <c r="O434" s="213">
        <v>108</v>
      </c>
      <c r="P434" s="212">
        <f t="shared" si="16"/>
        <v>9</v>
      </c>
      <c r="Q434" s="222">
        <f t="shared" si="17"/>
        <v>0.9</v>
      </c>
      <c r="R434" s="219">
        <v>12</v>
      </c>
      <c r="S434" s="219" t="s">
        <v>2251</v>
      </c>
      <c r="T434" s="211">
        <v>10</v>
      </c>
      <c r="U434" s="226"/>
      <c r="V434" s="219">
        <v>1</v>
      </c>
      <c r="W434" s="226" t="s">
        <v>967</v>
      </c>
      <c r="X434" s="211">
        <v>1</v>
      </c>
      <c r="Y434" s="211">
        <v>1</v>
      </c>
      <c r="Z434" s="211"/>
      <c r="AA434" s="208" t="s">
        <v>1216</v>
      </c>
      <c r="AB434" s="189" t="s">
        <v>1344</v>
      </c>
      <c r="AC434" s="190" t="s">
        <v>1569</v>
      </c>
      <c r="AD434" s="190"/>
      <c r="AE434" s="188"/>
      <c r="AF434" s="189"/>
      <c r="AG434" s="188"/>
    </row>
    <row r="435" spans="2:33">
      <c r="B435" s="190">
        <v>178</v>
      </c>
      <c r="C435" s="190">
        <v>2</v>
      </c>
      <c r="D435" s="216">
        <v>44991</v>
      </c>
      <c r="E435" s="224" t="s">
        <v>85</v>
      </c>
      <c r="F435" s="224" t="s">
        <v>87</v>
      </c>
      <c r="G435" s="228" t="s">
        <v>444</v>
      </c>
      <c r="H435" s="208" t="s">
        <v>442</v>
      </c>
      <c r="I435" s="188" t="s">
        <v>473</v>
      </c>
      <c r="J435" s="208" t="s">
        <v>1217</v>
      </c>
      <c r="K435" s="208" t="s">
        <v>1218</v>
      </c>
      <c r="L435" s="223" t="s">
        <v>19</v>
      </c>
      <c r="M435" s="223"/>
      <c r="N435" s="188" t="s">
        <v>444</v>
      </c>
      <c r="O435" s="213">
        <v>29.99</v>
      </c>
      <c r="P435" s="212">
        <f t="shared" si="16"/>
        <v>9.9966666666666661</v>
      </c>
      <c r="Q435" s="222">
        <f t="shared" si="17"/>
        <v>0.99966666666666659</v>
      </c>
      <c r="R435" s="219">
        <v>3</v>
      </c>
      <c r="S435" s="219" t="s">
        <v>373</v>
      </c>
      <c r="T435" s="211">
        <v>10</v>
      </c>
      <c r="U435" s="226"/>
      <c r="V435" s="219">
        <v>0</v>
      </c>
      <c r="W435" s="226"/>
      <c r="X435" s="211">
        <v>0</v>
      </c>
      <c r="Y435" s="211">
        <v>1</v>
      </c>
      <c r="Z435" s="211"/>
      <c r="AA435" s="208" t="s">
        <v>472</v>
      </c>
      <c r="AB435" s="189" t="s">
        <v>1344</v>
      </c>
      <c r="AC435" s="190" t="s">
        <v>1569</v>
      </c>
      <c r="AD435" s="190"/>
      <c r="AE435" s="188"/>
      <c r="AF435" s="189"/>
      <c r="AG435" s="188"/>
    </row>
    <row r="436" spans="2:33">
      <c r="B436" s="190">
        <v>179</v>
      </c>
      <c r="C436" s="190">
        <v>2</v>
      </c>
      <c r="D436" s="216">
        <v>44972</v>
      </c>
      <c r="E436" s="224" t="s">
        <v>85</v>
      </c>
      <c r="F436" s="224" t="s">
        <v>87</v>
      </c>
      <c r="G436" s="208" t="s">
        <v>665</v>
      </c>
      <c r="H436" s="208" t="s">
        <v>665</v>
      </c>
      <c r="I436" s="208" t="s">
        <v>666</v>
      </c>
      <c r="J436" s="208" t="s">
        <v>1220</v>
      </c>
      <c r="K436" s="208" t="s">
        <v>1221</v>
      </c>
      <c r="L436" s="223" t="s">
        <v>19</v>
      </c>
      <c r="M436" s="223"/>
      <c r="N436" s="188" t="s">
        <v>376</v>
      </c>
      <c r="O436" s="213">
        <v>11.89</v>
      </c>
      <c r="P436" s="212">
        <f t="shared" si="16"/>
        <v>11.89</v>
      </c>
      <c r="Q436" s="222">
        <f t="shared" si="17"/>
        <v>1.1890000000000001</v>
      </c>
      <c r="R436" s="219">
        <v>1</v>
      </c>
      <c r="S436" s="219" t="s">
        <v>369</v>
      </c>
      <c r="T436" s="211">
        <v>10</v>
      </c>
      <c r="U436" s="219"/>
      <c r="V436" s="219">
        <v>1</v>
      </c>
      <c r="W436" s="226" t="s">
        <v>356</v>
      </c>
      <c r="X436" s="211">
        <v>1</v>
      </c>
      <c r="Y436" s="211">
        <v>1</v>
      </c>
      <c r="Z436" s="211"/>
      <c r="AA436" s="208" t="s">
        <v>1193</v>
      </c>
      <c r="AB436" s="189" t="s">
        <v>1344</v>
      </c>
      <c r="AC436" s="190" t="s">
        <v>1569</v>
      </c>
      <c r="AD436" s="190"/>
      <c r="AE436" s="188"/>
      <c r="AF436" s="189"/>
      <c r="AG436" s="188"/>
    </row>
    <row r="437" spans="2:33">
      <c r="B437" s="190">
        <v>180</v>
      </c>
      <c r="C437" s="190">
        <v>2</v>
      </c>
      <c r="D437" s="216">
        <v>44991</v>
      </c>
      <c r="E437" s="224" t="s">
        <v>85</v>
      </c>
      <c r="F437" s="224" t="s">
        <v>87</v>
      </c>
      <c r="G437" s="208" t="s">
        <v>665</v>
      </c>
      <c r="H437" s="208" t="s">
        <v>665</v>
      </c>
      <c r="I437" s="208" t="s">
        <v>666</v>
      </c>
      <c r="J437" s="208" t="s">
        <v>1220</v>
      </c>
      <c r="K437" s="208" t="s">
        <v>1224</v>
      </c>
      <c r="L437" s="223" t="s">
        <v>19</v>
      </c>
      <c r="M437" s="223"/>
      <c r="N437" s="188" t="s">
        <v>376</v>
      </c>
      <c r="O437" s="213">
        <v>13.99</v>
      </c>
      <c r="P437" s="212">
        <f t="shared" si="16"/>
        <v>13.99</v>
      </c>
      <c r="Q437" s="222">
        <f t="shared" si="17"/>
        <v>1.399</v>
      </c>
      <c r="R437" s="219">
        <v>1</v>
      </c>
      <c r="S437" s="219" t="s">
        <v>369</v>
      </c>
      <c r="T437" s="211">
        <v>10</v>
      </c>
      <c r="U437" s="226"/>
      <c r="V437" s="219">
        <v>1</v>
      </c>
      <c r="W437" s="226" t="s">
        <v>356</v>
      </c>
      <c r="X437" s="211">
        <v>1</v>
      </c>
      <c r="Y437" s="211">
        <v>1</v>
      </c>
      <c r="Z437" s="211"/>
      <c r="AA437" s="208" t="s">
        <v>1193</v>
      </c>
      <c r="AB437" s="189" t="s">
        <v>1344</v>
      </c>
      <c r="AC437" s="190" t="s">
        <v>1569</v>
      </c>
      <c r="AD437" s="190"/>
      <c r="AE437" s="188"/>
      <c r="AF437" s="189"/>
      <c r="AG437" s="188"/>
    </row>
    <row r="438" spans="2:33">
      <c r="B438" s="190">
        <v>181</v>
      </c>
      <c r="C438" s="190">
        <v>2</v>
      </c>
      <c r="D438" s="216">
        <v>44991</v>
      </c>
      <c r="E438" s="224" t="s">
        <v>85</v>
      </c>
      <c r="F438" s="224" t="s">
        <v>87</v>
      </c>
      <c r="G438" s="208" t="s">
        <v>665</v>
      </c>
      <c r="H438" s="208" t="s">
        <v>665</v>
      </c>
      <c r="I438" s="208" t="s">
        <v>666</v>
      </c>
      <c r="J438" s="208" t="s">
        <v>1225</v>
      </c>
      <c r="K438" s="208" t="s">
        <v>1226</v>
      </c>
      <c r="L438" s="223" t="s">
        <v>19</v>
      </c>
      <c r="M438" s="223"/>
      <c r="N438" s="188" t="s">
        <v>376</v>
      </c>
      <c r="O438" s="213">
        <v>13.99</v>
      </c>
      <c r="P438" s="212">
        <f t="shared" si="16"/>
        <v>13.99</v>
      </c>
      <c r="Q438" s="222">
        <f t="shared" si="17"/>
        <v>3.9971428571428573</v>
      </c>
      <c r="R438" s="219">
        <v>1</v>
      </c>
      <c r="S438" s="219" t="s">
        <v>369</v>
      </c>
      <c r="T438" s="211">
        <v>3.5</v>
      </c>
      <c r="U438" s="226"/>
      <c r="V438" s="219">
        <v>0</v>
      </c>
      <c r="W438" s="226"/>
      <c r="X438" s="211">
        <v>0</v>
      </c>
      <c r="Y438" s="211">
        <v>1</v>
      </c>
      <c r="Z438" s="211"/>
      <c r="AA438" s="208" t="s">
        <v>1193</v>
      </c>
      <c r="AB438" s="189" t="s">
        <v>1344</v>
      </c>
      <c r="AC438" s="190" t="s">
        <v>1569</v>
      </c>
      <c r="AD438" s="190"/>
      <c r="AE438" s="188"/>
      <c r="AF438" s="189"/>
      <c r="AG438" s="188"/>
    </row>
    <row r="439" spans="2:33">
      <c r="B439" s="190">
        <v>182</v>
      </c>
      <c r="C439" s="190">
        <v>2</v>
      </c>
      <c r="D439" s="216">
        <v>44991</v>
      </c>
      <c r="E439" s="224" t="s">
        <v>85</v>
      </c>
      <c r="F439" s="224" t="s">
        <v>87</v>
      </c>
      <c r="G439" s="208" t="s">
        <v>665</v>
      </c>
      <c r="H439" s="208" t="s">
        <v>665</v>
      </c>
      <c r="I439" s="208" t="s">
        <v>666</v>
      </c>
      <c r="J439" s="208" t="s">
        <v>1228</v>
      </c>
      <c r="K439" s="208" t="s">
        <v>1229</v>
      </c>
      <c r="L439" s="223" t="s">
        <v>19</v>
      </c>
      <c r="M439" s="223"/>
      <c r="N439" s="188" t="s">
        <v>376</v>
      </c>
      <c r="O439" s="213">
        <v>21.95</v>
      </c>
      <c r="P439" s="212">
        <f t="shared" si="16"/>
        <v>10.975</v>
      </c>
      <c r="Q439" s="222">
        <f t="shared" si="17"/>
        <v>1.0974999999999999</v>
      </c>
      <c r="R439" s="219">
        <v>2</v>
      </c>
      <c r="S439" s="219" t="s">
        <v>355</v>
      </c>
      <c r="T439" s="211">
        <v>10</v>
      </c>
      <c r="U439" s="226"/>
      <c r="V439" s="219">
        <v>1</v>
      </c>
      <c r="W439" s="226" t="s">
        <v>1231</v>
      </c>
      <c r="X439" s="211">
        <v>1</v>
      </c>
      <c r="Y439" s="211">
        <v>0</v>
      </c>
      <c r="Z439" s="211"/>
      <c r="AA439" s="208" t="s">
        <v>1232</v>
      </c>
      <c r="AB439" s="189" t="s">
        <v>1344</v>
      </c>
      <c r="AC439" s="190" t="s">
        <v>1569</v>
      </c>
      <c r="AD439" s="190"/>
      <c r="AE439" s="188"/>
      <c r="AF439" s="189"/>
      <c r="AG439" s="188"/>
    </row>
    <row r="440" spans="2:33">
      <c r="B440" s="190">
        <v>183</v>
      </c>
      <c r="C440" s="190">
        <v>2</v>
      </c>
      <c r="D440" s="216">
        <v>44991</v>
      </c>
      <c r="E440" s="224" t="s">
        <v>85</v>
      </c>
      <c r="F440" s="224" t="s">
        <v>87</v>
      </c>
      <c r="G440" s="208" t="s">
        <v>665</v>
      </c>
      <c r="H440" s="208" t="s">
        <v>665</v>
      </c>
      <c r="I440" s="208" t="s">
        <v>666</v>
      </c>
      <c r="J440" s="208" t="s">
        <v>1233</v>
      </c>
      <c r="K440" s="208" t="s">
        <v>1234</v>
      </c>
      <c r="L440" s="223" t="s">
        <v>19</v>
      </c>
      <c r="M440" s="223"/>
      <c r="N440" s="188" t="s">
        <v>376</v>
      </c>
      <c r="O440" s="213">
        <v>14.25</v>
      </c>
      <c r="P440" s="212">
        <f t="shared" si="16"/>
        <v>14.25</v>
      </c>
      <c r="Q440" s="222">
        <f t="shared" si="17"/>
        <v>1.425</v>
      </c>
      <c r="R440" s="219">
        <v>1</v>
      </c>
      <c r="S440" s="219" t="s">
        <v>369</v>
      </c>
      <c r="T440" s="211">
        <v>10</v>
      </c>
      <c r="U440" s="226"/>
      <c r="V440" s="219">
        <v>1</v>
      </c>
      <c r="W440" s="226" t="s">
        <v>877</v>
      </c>
      <c r="X440" s="211">
        <v>1</v>
      </c>
      <c r="Y440" s="211">
        <v>1</v>
      </c>
      <c r="Z440" s="211"/>
      <c r="AA440" s="208" t="s">
        <v>1232</v>
      </c>
      <c r="AB440" s="189" t="s">
        <v>1344</v>
      </c>
      <c r="AC440" s="190" t="s">
        <v>1569</v>
      </c>
      <c r="AD440" s="190"/>
      <c r="AE440" s="188"/>
      <c r="AF440" s="189"/>
      <c r="AG440" s="188"/>
    </row>
    <row r="441" spans="2:33">
      <c r="B441" s="190">
        <v>184</v>
      </c>
      <c r="C441" s="190">
        <v>2</v>
      </c>
      <c r="D441" s="216">
        <v>44972</v>
      </c>
      <c r="E441" s="224" t="s">
        <v>85</v>
      </c>
      <c r="F441" s="224" t="s">
        <v>87</v>
      </c>
      <c r="G441" s="208" t="s">
        <v>414</v>
      </c>
      <c r="H441" s="208" t="s">
        <v>694</v>
      </c>
      <c r="I441" s="208" t="s">
        <v>694</v>
      </c>
      <c r="J441" s="208" t="s">
        <v>1236</v>
      </c>
      <c r="K441" s="208" t="s">
        <v>1237</v>
      </c>
      <c r="L441" s="223" t="s">
        <v>19</v>
      </c>
      <c r="M441" s="223"/>
      <c r="N441" s="208" t="s">
        <v>416</v>
      </c>
      <c r="O441" s="213">
        <v>18.149999999999999</v>
      </c>
      <c r="P441" s="212">
        <f t="shared" si="16"/>
        <v>9.0749999999999993</v>
      </c>
      <c r="Q441" s="222">
        <f t="shared" si="17"/>
        <v>0.90749999999999997</v>
      </c>
      <c r="R441" s="219">
        <v>2</v>
      </c>
      <c r="S441" s="219" t="s">
        <v>355</v>
      </c>
      <c r="T441" s="211">
        <v>10</v>
      </c>
      <c r="U441" s="219"/>
      <c r="V441" s="219">
        <v>1</v>
      </c>
      <c r="W441" s="226" t="s">
        <v>1239</v>
      </c>
      <c r="X441" s="211">
        <v>1</v>
      </c>
      <c r="Y441" s="211">
        <v>1</v>
      </c>
      <c r="Z441" s="211"/>
      <c r="AA441" s="208" t="s">
        <v>1241</v>
      </c>
      <c r="AB441" s="189" t="s">
        <v>1344</v>
      </c>
      <c r="AC441" s="190" t="s">
        <v>1569</v>
      </c>
      <c r="AD441" s="190"/>
      <c r="AE441" s="188"/>
      <c r="AF441" s="189"/>
      <c r="AG441" s="188"/>
    </row>
    <row r="442" spans="2:33">
      <c r="B442" s="190">
        <v>185</v>
      </c>
      <c r="C442" s="190">
        <v>2</v>
      </c>
      <c r="D442" s="216">
        <v>44991</v>
      </c>
      <c r="E442" s="224" t="s">
        <v>85</v>
      </c>
      <c r="F442" s="224" t="s">
        <v>87</v>
      </c>
      <c r="G442" s="208" t="s">
        <v>414</v>
      </c>
      <c r="H442" s="208" t="s">
        <v>694</v>
      </c>
      <c r="I442" s="208" t="s">
        <v>694</v>
      </c>
      <c r="J442" s="208" t="s">
        <v>1236</v>
      </c>
      <c r="K442" s="208" t="s">
        <v>1242</v>
      </c>
      <c r="L442" s="223" t="s">
        <v>19</v>
      </c>
      <c r="M442" s="225"/>
      <c r="N442" s="208" t="s">
        <v>416</v>
      </c>
      <c r="O442" s="213">
        <v>18.149999999999999</v>
      </c>
      <c r="P442" s="212">
        <f t="shared" si="16"/>
        <v>9.0749999999999993</v>
      </c>
      <c r="Q442" s="222">
        <f t="shared" si="17"/>
        <v>0.90749999999999997</v>
      </c>
      <c r="R442" s="219">
        <v>2</v>
      </c>
      <c r="S442" s="219" t="s">
        <v>355</v>
      </c>
      <c r="T442" s="211">
        <v>10</v>
      </c>
      <c r="U442" s="226"/>
      <c r="V442" s="219">
        <v>1</v>
      </c>
      <c r="W442" s="226" t="s">
        <v>725</v>
      </c>
      <c r="X442" s="211">
        <v>1</v>
      </c>
      <c r="Y442" s="211">
        <v>1</v>
      </c>
      <c r="Z442" s="211"/>
      <c r="AA442" s="208" t="s">
        <v>1241</v>
      </c>
      <c r="AB442" s="189" t="s">
        <v>1344</v>
      </c>
      <c r="AC442" s="190" t="s">
        <v>1515</v>
      </c>
      <c r="AD442" s="190"/>
      <c r="AE442" s="188"/>
      <c r="AF442" s="189"/>
      <c r="AG442" s="188"/>
    </row>
    <row r="443" spans="2:33">
      <c r="B443" s="190">
        <v>186</v>
      </c>
      <c r="C443" s="190">
        <v>2</v>
      </c>
      <c r="D443" s="216">
        <v>44991</v>
      </c>
      <c r="E443" s="224" t="s">
        <v>85</v>
      </c>
      <c r="F443" s="224" t="s">
        <v>87</v>
      </c>
      <c r="G443" s="208" t="s">
        <v>2339</v>
      </c>
      <c r="H443" s="208" t="s">
        <v>1245</v>
      </c>
      <c r="I443" s="208" t="s">
        <v>1246</v>
      </c>
      <c r="J443" s="208" t="s">
        <v>1247</v>
      </c>
      <c r="K443" s="226" t="s">
        <v>1248</v>
      </c>
      <c r="L443" s="223" t="s">
        <v>350</v>
      </c>
      <c r="M443" s="223"/>
      <c r="N443" s="208" t="s">
        <v>444</v>
      </c>
      <c r="O443" s="213">
        <v>11.99</v>
      </c>
      <c r="P443" s="212">
        <f t="shared" si="16"/>
        <v>11.99</v>
      </c>
      <c r="Q443" s="222">
        <f t="shared" si="17"/>
        <v>3.4257142857142857</v>
      </c>
      <c r="R443" s="219">
        <v>1</v>
      </c>
      <c r="S443" s="219" t="s">
        <v>369</v>
      </c>
      <c r="T443" s="211">
        <v>3.5</v>
      </c>
      <c r="U443" s="226"/>
      <c r="V443" s="219">
        <v>0</v>
      </c>
      <c r="W443" s="226"/>
      <c r="X443" s="219">
        <v>0</v>
      </c>
      <c r="Y443" s="219">
        <v>1</v>
      </c>
      <c r="Z443" s="219"/>
      <c r="AA443" s="226" t="s">
        <v>472</v>
      </c>
      <c r="AB443" s="189" t="s">
        <v>1344</v>
      </c>
      <c r="AC443" s="217"/>
      <c r="AD443" s="190"/>
      <c r="AE443" s="188"/>
      <c r="AF443" s="189"/>
      <c r="AG443" s="188"/>
    </row>
    <row r="444" spans="2:33">
      <c r="B444" s="190">
        <v>187</v>
      </c>
      <c r="C444" s="190">
        <v>2</v>
      </c>
      <c r="D444" s="216">
        <v>44991</v>
      </c>
      <c r="E444" s="224" t="s">
        <v>85</v>
      </c>
      <c r="F444" s="224" t="s">
        <v>87</v>
      </c>
      <c r="G444" s="208" t="s">
        <v>85</v>
      </c>
      <c r="H444" s="208" t="s">
        <v>2303</v>
      </c>
      <c r="I444" s="208" t="s">
        <v>2303</v>
      </c>
      <c r="J444" s="188" t="s">
        <v>1251</v>
      </c>
      <c r="K444" s="226" t="s">
        <v>1252</v>
      </c>
      <c r="L444" s="223" t="s">
        <v>2340</v>
      </c>
      <c r="M444" s="223"/>
      <c r="N444" s="208" t="s">
        <v>1254</v>
      </c>
      <c r="O444" s="213">
        <v>7.88</v>
      </c>
      <c r="P444" s="212">
        <f t="shared" si="16"/>
        <v>7.88</v>
      </c>
      <c r="Q444" s="222">
        <f t="shared" si="17"/>
        <v>0.78800000000000003</v>
      </c>
      <c r="R444" s="219">
        <v>1</v>
      </c>
      <c r="S444" s="219" t="s">
        <v>369</v>
      </c>
      <c r="T444" s="211">
        <v>10</v>
      </c>
      <c r="U444" s="226"/>
      <c r="V444" s="219">
        <v>0</v>
      </c>
      <c r="W444" s="226"/>
      <c r="X444" s="219">
        <v>0</v>
      </c>
      <c r="Y444" s="219">
        <v>1</v>
      </c>
      <c r="Z444" s="219"/>
      <c r="AA444" s="226" t="s">
        <v>472</v>
      </c>
      <c r="AB444" s="189" t="s">
        <v>1425</v>
      </c>
      <c r="AC444" s="217"/>
      <c r="AD444" s="190"/>
      <c r="AE444" s="188"/>
      <c r="AF444" s="189"/>
      <c r="AG444" s="188"/>
    </row>
    <row r="445" spans="2:33">
      <c r="B445" s="190">
        <v>188</v>
      </c>
      <c r="C445" s="190">
        <v>2</v>
      </c>
      <c r="D445" s="216">
        <v>44991</v>
      </c>
      <c r="E445" s="224" t="s">
        <v>85</v>
      </c>
      <c r="F445" s="224" t="s">
        <v>87</v>
      </c>
      <c r="G445" s="208" t="s">
        <v>85</v>
      </c>
      <c r="H445" s="208" t="s">
        <v>2303</v>
      </c>
      <c r="I445" s="208" t="s">
        <v>2303</v>
      </c>
      <c r="J445" s="208" t="s">
        <v>1256</v>
      </c>
      <c r="K445" s="226" t="s">
        <v>1257</v>
      </c>
      <c r="L445" s="223" t="s">
        <v>2340</v>
      </c>
      <c r="M445" s="223"/>
      <c r="N445" s="208" t="s">
        <v>1254</v>
      </c>
      <c r="O445" s="213">
        <v>21.88</v>
      </c>
      <c r="P445" s="212">
        <f t="shared" si="16"/>
        <v>5.47</v>
      </c>
      <c r="Q445" s="222">
        <f t="shared" si="17"/>
        <v>0.54699999999999993</v>
      </c>
      <c r="R445" s="219">
        <v>4</v>
      </c>
      <c r="S445" s="219" t="s">
        <v>404</v>
      </c>
      <c r="T445" s="211">
        <v>10</v>
      </c>
      <c r="U445" s="226"/>
      <c r="V445" s="219">
        <v>0</v>
      </c>
      <c r="W445" s="226"/>
      <c r="X445" s="219">
        <v>0</v>
      </c>
      <c r="Y445" s="219">
        <v>1</v>
      </c>
      <c r="Z445" s="219"/>
      <c r="AA445" s="226" t="s">
        <v>472</v>
      </c>
      <c r="AB445" s="189" t="s">
        <v>1425</v>
      </c>
      <c r="AC445" s="217"/>
      <c r="AD445" s="190"/>
      <c r="AE445" s="188"/>
      <c r="AF445" s="189"/>
      <c r="AG445" s="188"/>
    </row>
    <row r="446" spans="2:33">
      <c r="B446" s="190">
        <v>189</v>
      </c>
      <c r="C446" s="190">
        <v>2</v>
      </c>
      <c r="D446" s="216">
        <v>44991</v>
      </c>
      <c r="E446" s="224" t="s">
        <v>85</v>
      </c>
      <c r="F446" s="224" t="s">
        <v>87</v>
      </c>
      <c r="G446" s="208" t="s">
        <v>85</v>
      </c>
      <c r="H446" s="208" t="s">
        <v>2303</v>
      </c>
      <c r="I446" s="208" t="s">
        <v>2303</v>
      </c>
      <c r="J446" s="208" t="s">
        <v>1258</v>
      </c>
      <c r="K446" s="208" t="s">
        <v>1259</v>
      </c>
      <c r="L446" s="223" t="s">
        <v>2340</v>
      </c>
      <c r="M446" s="223"/>
      <c r="N446" s="208" t="s">
        <v>1254</v>
      </c>
      <c r="O446" s="213">
        <v>14.88</v>
      </c>
      <c r="P446" s="212">
        <f t="shared" si="16"/>
        <v>7.44</v>
      </c>
      <c r="Q446" s="222">
        <f t="shared" si="17"/>
        <v>0.74399999999999999</v>
      </c>
      <c r="R446" s="219">
        <v>2</v>
      </c>
      <c r="S446" s="219" t="s">
        <v>355</v>
      </c>
      <c r="T446" s="211">
        <v>10</v>
      </c>
      <c r="U446" s="226"/>
      <c r="V446" s="219">
        <v>0</v>
      </c>
      <c r="W446" s="226"/>
      <c r="X446" s="211">
        <v>0</v>
      </c>
      <c r="Y446" s="211">
        <v>1</v>
      </c>
      <c r="Z446" s="211"/>
      <c r="AA446" s="208" t="s">
        <v>472</v>
      </c>
      <c r="AB446" s="189" t="s">
        <v>1425</v>
      </c>
      <c r="AC446" s="190"/>
      <c r="AD446" s="190"/>
      <c r="AE446" s="188"/>
      <c r="AF446" s="189"/>
      <c r="AG446" s="188"/>
    </row>
    <row r="447" spans="2:33">
      <c r="B447" s="190">
        <v>190</v>
      </c>
      <c r="C447" s="190">
        <v>8</v>
      </c>
      <c r="D447" s="216">
        <v>44993</v>
      </c>
      <c r="E447" s="224" t="s">
        <v>104</v>
      </c>
      <c r="F447" s="224" t="s">
        <v>82</v>
      </c>
      <c r="G447" s="188" t="s">
        <v>374</v>
      </c>
      <c r="H447" s="208" t="s">
        <v>374</v>
      </c>
      <c r="I447" s="208" t="s">
        <v>375</v>
      </c>
      <c r="J447" s="188" t="s">
        <v>1260</v>
      </c>
      <c r="K447" s="218" t="s">
        <v>1261</v>
      </c>
      <c r="L447" s="214" t="s">
        <v>19</v>
      </c>
      <c r="M447" s="214"/>
      <c r="N447" s="188" t="s">
        <v>376</v>
      </c>
      <c r="O447" s="213">
        <v>18.989999999999998</v>
      </c>
      <c r="P447" s="212">
        <f t="shared" si="16"/>
        <v>9.4949999999999992</v>
      </c>
      <c r="Q447" s="222">
        <f t="shared" si="17"/>
        <v>0.9494999999999999</v>
      </c>
      <c r="R447" s="219">
        <v>2</v>
      </c>
      <c r="S447" s="221" t="s">
        <v>355</v>
      </c>
      <c r="T447" s="190">
        <v>10</v>
      </c>
      <c r="U447" s="220"/>
      <c r="V447" s="219">
        <v>1</v>
      </c>
      <c r="W447" s="218" t="s">
        <v>571</v>
      </c>
      <c r="X447" s="219">
        <v>1</v>
      </c>
      <c r="Y447" s="219">
        <v>0</v>
      </c>
      <c r="Z447" s="219"/>
      <c r="AA447" s="218" t="s">
        <v>472</v>
      </c>
      <c r="AB447" s="189" t="s">
        <v>1344</v>
      </c>
      <c r="AC447" s="217" t="s">
        <v>1649</v>
      </c>
      <c r="AD447" s="190"/>
      <c r="AE447" s="188"/>
      <c r="AF447" s="189"/>
      <c r="AG447" s="188"/>
    </row>
    <row r="448" spans="2:33">
      <c r="B448" s="190">
        <v>191</v>
      </c>
      <c r="C448" s="190">
        <v>8</v>
      </c>
      <c r="D448" s="216">
        <v>44993</v>
      </c>
      <c r="E448" s="224" t="s">
        <v>104</v>
      </c>
      <c r="F448" s="224" t="s">
        <v>82</v>
      </c>
      <c r="G448" s="188" t="s">
        <v>374</v>
      </c>
      <c r="H448" s="208" t="s">
        <v>374</v>
      </c>
      <c r="I448" s="208" t="s">
        <v>375</v>
      </c>
      <c r="J448" s="188" t="s">
        <v>1265</v>
      </c>
      <c r="K448" s="188" t="s">
        <v>1266</v>
      </c>
      <c r="L448" s="195" t="s">
        <v>19</v>
      </c>
      <c r="M448" s="195"/>
      <c r="N448" s="188" t="s">
        <v>376</v>
      </c>
      <c r="O448" s="213">
        <v>11.38</v>
      </c>
      <c r="P448" s="212">
        <f t="shared" si="16"/>
        <v>11.38</v>
      </c>
      <c r="Q448" s="222">
        <f t="shared" si="17"/>
        <v>1.1380000000000001</v>
      </c>
      <c r="R448" s="219">
        <v>1</v>
      </c>
      <c r="S448" s="221" t="s">
        <v>369</v>
      </c>
      <c r="T448" s="190">
        <v>10</v>
      </c>
      <c r="U448" s="220"/>
      <c r="V448" s="219">
        <v>1</v>
      </c>
      <c r="W448" s="218" t="s">
        <v>571</v>
      </c>
      <c r="X448" s="211">
        <v>1</v>
      </c>
      <c r="Y448" s="211">
        <v>0</v>
      </c>
      <c r="Z448" s="211"/>
      <c r="AA448" s="188" t="s">
        <v>472</v>
      </c>
      <c r="AB448" s="189" t="s">
        <v>1344</v>
      </c>
      <c r="AC448" s="217" t="s">
        <v>1649</v>
      </c>
      <c r="AD448" s="190"/>
      <c r="AE448" s="188"/>
      <c r="AF448" s="189"/>
      <c r="AG448" s="188"/>
    </row>
    <row r="449" spans="2:33">
      <c r="B449" s="190">
        <v>192</v>
      </c>
      <c r="C449" s="190">
        <v>8</v>
      </c>
      <c r="D449" s="216">
        <v>44993</v>
      </c>
      <c r="E449" s="224" t="s">
        <v>104</v>
      </c>
      <c r="F449" s="224" t="s">
        <v>82</v>
      </c>
      <c r="G449" s="188" t="s">
        <v>374</v>
      </c>
      <c r="H449" s="208" t="s">
        <v>374</v>
      </c>
      <c r="I449" s="208" t="s">
        <v>375</v>
      </c>
      <c r="J449" s="188" t="s">
        <v>1267</v>
      </c>
      <c r="K449" s="218" t="s">
        <v>1268</v>
      </c>
      <c r="L449" s="214" t="s">
        <v>19</v>
      </c>
      <c r="M449" s="214"/>
      <c r="N449" s="188" t="s">
        <v>376</v>
      </c>
      <c r="O449" s="213">
        <v>37.979999999999997</v>
      </c>
      <c r="P449" s="212">
        <f t="shared" si="16"/>
        <v>18.989999999999998</v>
      </c>
      <c r="Q449" s="222">
        <f t="shared" si="17"/>
        <v>1.1170588235294117</v>
      </c>
      <c r="R449" s="219">
        <v>2</v>
      </c>
      <c r="S449" s="221" t="s">
        <v>355</v>
      </c>
      <c r="T449" s="190">
        <v>17</v>
      </c>
      <c r="U449" s="220"/>
      <c r="V449" s="219">
        <v>1</v>
      </c>
      <c r="W449" s="218" t="s">
        <v>571</v>
      </c>
      <c r="X449" s="219">
        <v>1</v>
      </c>
      <c r="Y449" s="219">
        <v>0</v>
      </c>
      <c r="Z449" s="219"/>
      <c r="AA449" s="218" t="s">
        <v>472</v>
      </c>
      <c r="AB449" s="189" t="s">
        <v>1344</v>
      </c>
      <c r="AC449" s="217" t="s">
        <v>1649</v>
      </c>
      <c r="AD449" s="190"/>
      <c r="AE449" s="188"/>
      <c r="AF449" s="189"/>
      <c r="AG449" s="188"/>
    </row>
    <row r="450" spans="2:33">
      <c r="B450" s="190">
        <v>193</v>
      </c>
      <c r="C450" s="190">
        <v>8</v>
      </c>
      <c r="D450" s="216">
        <v>44993</v>
      </c>
      <c r="E450" s="224" t="s">
        <v>104</v>
      </c>
      <c r="F450" s="224" t="s">
        <v>82</v>
      </c>
      <c r="G450" s="188" t="s">
        <v>374</v>
      </c>
      <c r="H450" s="208" t="s">
        <v>374</v>
      </c>
      <c r="I450" s="208" t="s">
        <v>375</v>
      </c>
      <c r="J450" s="188" t="s">
        <v>1269</v>
      </c>
      <c r="K450" s="188" t="s">
        <v>1270</v>
      </c>
      <c r="L450" s="214" t="s">
        <v>19</v>
      </c>
      <c r="M450" s="195"/>
      <c r="N450" s="188" t="s">
        <v>376</v>
      </c>
      <c r="O450" s="213">
        <v>29.84</v>
      </c>
      <c r="P450" s="212">
        <f t="shared" si="16"/>
        <v>29.84</v>
      </c>
      <c r="Q450" s="222">
        <f t="shared" si="17"/>
        <v>1.7552941176470589</v>
      </c>
      <c r="R450" s="219">
        <v>1</v>
      </c>
      <c r="S450" s="221" t="s">
        <v>369</v>
      </c>
      <c r="T450" s="190">
        <v>17</v>
      </c>
      <c r="U450" s="220"/>
      <c r="V450" s="219">
        <v>1</v>
      </c>
      <c r="W450" s="218" t="s">
        <v>571</v>
      </c>
      <c r="X450" s="211">
        <v>1</v>
      </c>
      <c r="Y450" s="211">
        <v>0</v>
      </c>
      <c r="Z450" s="211"/>
      <c r="AA450" s="188" t="s">
        <v>472</v>
      </c>
      <c r="AB450" s="189" t="s">
        <v>1344</v>
      </c>
      <c r="AC450" s="217" t="s">
        <v>1649</v>
      </c>
      <c r="AD450" s="190"/>
      <c r="AE450" s="188"/>
      <c r="AF450" s="189"/>
      <c r="AG450" s="188"/>
    </row>
    <row r="451" spans="2:33">
      <c r="B451" s="190">
        <v>194</v>
      </c>
      <c r="C451" s="190">
        <v>8</v>
      </c>
      <c r="D451" s="216">
        <v>44993</v>
      </c>
      <c r="E451" s="224" t="s">
        <v>104</v>
      </c>
      <c r="F451" s="224" t="s">
        <v>82</v>
      </c>
      <c r="G451" s="188" t="s">
        <v>374</v>
      </c>
      <c r="H451" s="208" t="s">
        <v>374</v>
      </c>
      <c r="I451" s="208" t="s">
        <v>375</v>
      </c>
      <c r="J451" s="188" t="s">
        <v>1271</v>
      </c>
      <c r="K451" s="218" t="s">
        <v>1272</v>
      </c>
      <c r="L451" s="214" t="s">
        <v>19</v>
      </c>
      <c r="M451" s="214"/>
      <c r="N451" s="188" t="s">
        <v>376</v>
      </c>
      <c r="O451" s="213">
        <v>10.58</v>
      </c>
      <c r="P451" s="212">
        <f t="shared" si="16"/>
        <v>10.58</v>
      </c>
      <c r="Q451" s="222">
        <f t="shared" si="17"/>
        <v>3.0228571428571427</v>
      </c>
      <c r="R451" s="219">
        <v>1</v>
      </c>
      <c r="S451" s="221" t="s">
        <v>369</v>
      </c>
      <c r="T451" s="190">
        <v>3.5</v>
      </c>
      <c r="U451" s="220"/>
      <c r="V451" s="219">
        <v>1</v>
      </c>
      <c r="W451" s="218" t="s">
        <v>571</v>
      </c>
      <c r="X451" s="219">
        <v>1</v>
      </c>
      <c r="Y451" s="219">
        <v>0</v>
      </c>
      <c r="Z451" s="219"/>
      <c r="AA451" s="218" t="s">
        <v>472</v>
      </c>
      <c r="AB451" s="189" t="s">
        <v>1344</v>
      </c>
      <c r="AC451" s="217" t="s">
        <v>1569</v>
      </c>
      <c r="AD451" s="190"/>
      <c r="AE451" s="188"/>
      <c r="AF451" s="189"/>
      <c r="AG451" s="188"/>
    </row>
    <row r="452" spans="2:33">
      <c r="B452" s="190">
        <v>195</v>
      </c>
      <c r="C452" s="190">
        <v>8</v>
      </c>
      <c r="D452" s="216">
        <v>44993</v>
      </c>
      <c r="E452" s="224" t="s">
        <v>104</v>
      </c>
      <c r="F452" s="224" t="s">
        <v>82</v>
      </c>
      <c r="G452" s="188" t="s">
        <v>374</v>
      </c>
      <c r="H452" s="208" t="s">
        <v>374</v>
      </c>
      <c r="I452" s="208" t="s">
        <v>375</v>
      </c>
      <c r="J452" s="188" t="s">
        <v>1273</v>
      </c>
      <c r="K452" s="188" t="s">
        <v>1274</v>
      </c>
      <c r="L452" s="214" t="s">
        <v>19</v>
      </c>
      <c r="M452" s="195"/>
      <c r="N452" s="188" t="s">
        <v>376</v>
      </c>
      <c r="O452" s="213">
        <v>66.89</v>
      </c>
      <c r="P452" s="212">
        <f t="shared" si="16"/>
        <v>11.148333333333333</v>
      </c>
      <c r="Q452" s="212">
        <f t="shared" si="17"/>
        <v>1.1148333333333333</v>
      </c>
      <c r="R452" s="211">
        <v>6</v>
      </c>
      <c r="S452" s="194" t="s">
        <v>377</v>
      </c>
      <c r="T452" s="190">
        <v>10</v>
      </c>
      <c r="U452" s="193"/>
      <c r="V452" s="211">
        <v>0</v>
      </c>
      <c r="X452" s="211">
        <v>0</v>
      </c>
      <c r="Y452" s="211">
        <v>0</v>
      </c>
      <c r="Z452" s="211"/>
      <c r="AA452" s="188" t="s">
        <v>472</v>
      </c>
      <c r="AB452" s="189" t="s">
        <v>1344</v>
      </c>
      <c r="AC452" s="190" t="s">
        <v>1676</v>
      </c>
      <c r="AD452" s="190"/>
      <c r="AE452" s="188"/>
      <c r="AF452" s="189"/>
      <c r="AG452" s="188"/>
    </row>
    <row r="453" spans="2:33">
      <c r="B453" s="190">
        <v>196</v>
      </c>
      <c r="C453" s="190">
        <v>8</v>
      </c>
      <c r="D453" s="216">
        <v>44993</v>
      </c>
      <c r="E453" s="224" t="s">
        <v>104</v>
      </c>
      <c r="F453" s="224" t="s">
        <v>82</v>
      </c>
      <c r="G453" s="188" t="s">
        <v>374</v>
      </c>
      <c r="H453" s="208" t="s">
        <v>374</v>
      </c>
      <c r="I453" s="208" t="s">
        <v>375</v>
      </c>
      <c r="J453" s="188" t="s">
        <v>1276</v>
      </c>
      <c r="K453" s="218" t="s">
        <v>1277</v>
      </c>
      <c r="L453" s="214" t="s">
        <v>19</v>
      </c>
      <c r="M453" s="214"/>
      <c r="N453" s="188" t="s">
        <v>376</v>
      </c>
      <c r="O453" s="213">
        <v>15.79</v>
      </c>
      <c r="P453" s="212">
        <f t="shared" si="16"/>
        <v>15.79</v>
      </c>
      <c r="Q453" s="222">
        <f t="shared" si="17"/>
        <v>1.3158333333333332</v>
      </c>
      <c r="R453" s="219">
        <v>1</v>
      </c>
      <c r="S453" s="221" t="s">
        <v>369</v>
      </c>
      <c r="T453" s="190">
        <v>12</v>
      </c>
      <c r="U453" s="220"/>
      <c r="V453" s="219">
        <v>1</v>
      </c>
      <c r="W453" s="218" t="s">
        <v>571</v>
      </c>
      <c r="X453" s="219">
        <v>1</v>
      </c>
      <c r="Y453" s="219">
        <v>0</v>
      </c>
      <c r="Z453" s="219"/>
      <c r="AA453" s="218" t="s">
        <v>472</v>
      </c>
      <c r="AB453" s="189" t="s">
        <v>1344</v>
      </c>
      <c r="AC453" s="217"/>
      <c r="AD453" s="190"/>
      <c r="AE453" s="188"/>
      <c r="AF453" s="189"/>
      <c r="AG453" s="188"/>
    </row>
    <row r="454" spans="2:33">
      <c r="B454" s="190">
        <v>197</v>
      </c>
      <c r="C454" s="190">
        <v>8</v>
      </c>
      <c r="D454" s="216">
        <v>44993</v>
      </c>
      <c r="E454" s="224" t="s">
        <v>104</v>
      </c>
      <c r="F454" s="224" t="s">
        <v>82</v>
      </c>
      <c r="G454" s="188" t="s">
        <v>374</v>
      </c>
      <c r="H454" s="208" t="s">
        <v>374</v>
      </c>
      <c r="I454" s="208" t="s">
        <v>375</v>
      </c>
      <c r="J454" s="188" t="s">
        <v>1278</v>
      </c>
      <c r="K454" s="218" t="s">
        <v>1279</v>
      </c>
      <c r="L454" s="214" t="s">
        <v>19</v>
      </c>
      <c r="M454" s="214"/>
      <c r="N454" s="188" t="s">
        <v>376</v>
      </c>
      <c r="O454" s="213">
        <v>36.99</v>
      </c>
      <c r="P454" s="212">
        <f t="shared" si="16"/>
        <v>9.2475000000000005</v>
      </c>
      <c r="Q454" s="222">
        <f t="shared" si="17"/>
        <v>0.92475000000000007</v>
      </c>
      <c r="R454" s="219">
        <v>4</v>
      </c>
      <c r="S454" s="221" t="s">
        <v>404</v>
      </c>
      <c r="T454" s="190">
        <v>10</v>
      </c>
      <c r="U454" s="220"/>
      <c r="V454" s="219">
        <v>1</v>
      </c>
      <c r="W454" s="218"/>
      <c r="X454" s="219">
        <v>0</v>
      </c>
      <c r="Y454" s="219">
        <v>0</v>
      </c>
      <c r="Z454" s="219"/>
      <c r="AA454" s="218" t="s">
        <v>472</v>
      </c>
      <c r="AB454" s="189" t="s">
        <v>1344</v>
      </c>
      <c r="AC454" s="217"/>
      <c r="AD454" s="190"/>
      <c r="AE454" s="188"/>
      <c r="AF454" s="189"/>
      <c r="AG454" s="188"/>
    </row>
    <row r="455" spans="2:33">
      <c r="B455" s="190">
        <v>198</v>
      </c>
      <c r="C455" s="190">
        <v>8</v>
      </c>
      <c r="D455" s="216">
        <v>44993</v>
      </c>
      <c r="E455" s="224" t="s">
        <v>104</v>
      </c>
      <c r="F455" s="224" t="s">
        <v>82</v>
      </c>
      <c r="G455" s="188" t="s">
        <v>374</v>
      </c>
      <c r="H455" s="208" t="s">
        <v>374</v>
      </c>
      <c r="I455" s="208" t="s">
        <v>375</v>
      </c>
      <c r="J455" s="188" t="s">
        <v>1280</v>
      </c>
      <c r="K455" s="218" t="s">
        <v>1281</v>
      </c>
      <c r="L455" s="214" t="s">
        <v>19</v>
      </c>
      <c r="M455" s="214"/>
      <c r="N455" s="188" t="s">
        <v>376</v>
      </c>
      <c r="O455" s="213">
        <v>35.479999999999997</v>
      </c>
      <c r="P455" s="212">
        <f t="shared" si="16"/>
        <v>17.739999999999998</v>
      </c>
      <c r="Q455" s="222">
        <f t="shared" si="17"/>
        <v>1.7739999999999998</v>
      </c>
      <c r="R455" s="219">
        <v>2</v>
      </c>
      <c r="S455" s="221" t="s">
        <v>355</v>
      </c>
      <c r="T455" s="190">
        <v>10</v>
      </c>
      <c r="U455" s="220"/>
      <c r="V455" s="219">
        <v>1</v>
      </c>
      <c r="W455" s="218" t="s">
        <v>620</v>
      </c>
      <c r="X455" s="219">
        <v>1</v>
      </c>
      <c r="Y455" s="219">
        <v>0</v>
      </c>
      <c r="Z455" s="219"/>
      <c r="AA455" s="218" t="s">
        <v>472</v>
      </c>
      <c r="AB455" s="189" t="s">
        <v>1344</v>
      </c>
      <c r="AC455" s="217"/>
      <c r="AD455" s="190"/>
      <c r="AE455" s="188"/>
      <c r="AF455" s="189"/>
      <c r="AG455" s="188"/>
    </row>
    <row r="456" spans="2:33">
      <c r="B456" s="190">
        <v>199</v>
      </c>
      <c r="C456" s="190">
        <v>8</v>
      </c>
      <c r="D456" s="216">
        <v>44993</v>
      </c>
      <c r="E456" s="224" t="s">
        <v>104</v>
      </c>
      <c r="F456" s="224" t="s">
        <v>82</v>
      </c>
      <c r="G456" s="188" t="s">
        <v>374</v>
      </c>
      <c r="H456" s="208" t="s">
        <v>374</v>
      </c>
      <c r="I456" s="208" t="s">
        <v>375</v>
      </c>
      <c r="J456" s="188" t="s">
        <v>1284</v>
      </c>
      <c r="K456" s="218" t="s">
        <v>1285</v>
      </c>
      <c r="L456" s="214" t="s">
        <v>19</v>
      </c>
      <c r="M456" s="214"/>
      <c r="N456" s="188" t="s">
        <v>376</v>
      </c>
      <c r="O456" s="213">
        <v>17.98</v>
      </c>
      <c r="P456" s="212">
        <f t="shared" si="16"/>
        <v>17.98</v>
      </c>
      <c r="Q456" s="222">
        <f t="shared" si="17"/>
        <v>1.798</v>
      </c>
      <c r="R456" s="219">
        <v>1</v>
      </c>
      <c r="S456" s="221" t="s">
        <v>369</v>
      </c>
      <c r="T456" s="190">
        <v>10</v>
      </c>
      <c r="U456" s="220"/>
      <c r="V456" s="219">
        <v>1</v>
      </c>
      <c r="W456" s="218" t="s">
        <v>620</v>
      </c>
      <c r="X456" s="219">
        <v>1</v>
      </c>
      <c r="Y456" s="219">
        <v>0</v>
      </c>
      <c r="Z456" s="219"/>
      <c r="AA456" s="218" t="s">
        <v>472</v>
      </c>
      <c r="AB456" s="189" t="s">
        <v>1344</v>
      </c>
      <c r="AC456" s="217"/>
      <c r="AD456" s="190"/>
      <c r="AE456" s="188"/>
      <c r="AF456" s="189"/>
      <c r="AG456" s="188"/>
    </row>
    <row r="457" spans="2:33">
      <c r="B457" s="190">
        <v>200</v>
      </c>
      <c r="C457" s="190">
        <v>8</v>
      </c>
      <c r="D457" s="216">
        <v>44993</v>
      </c>
      <c r="E457" s="224" t="s">
        <v>104</v>
      </c>
      <c r="F457" s="224" t="s">
        <v>82</v>
      </c>
      <c r="G457" s="188" t="s">
        <v>615</v>
      </c>
      <c r="H457" s="208" t="s">
        <v>2318</v>
      </c>
      <c r="I457" s="188" t="s">
        <v>616</v>
      </c>
      <c r="J457" s="188" t="s">
        <v>1286</v>
      </c>
      <c r="K457" s="218" t="s">
        <v>1287</v>
      </c>
      <c r="L457" s="223" t="s">
        <v>528</v>
      </c>
      <c r="M457" s="223"/>
      <c r="N457" s="228" t="s">
        <v>615</v>
      </c>
      <c r="O457" s="213">
        <v>14.98</v>
      </c>
      <c r="P457" s="212">
        <f t="shared" si="16"/>
        <v>7.49</v>
      </c>
      <c r="Q457" s="222">
        <f t="shared" si="17"/>
        <v>0.749</v>
      </c>
      <c r="R457" s="219">
        <v>2</v>
      </c>
      <c r="S457" s="221" t="s">
        <v>355</v>
      </c>
      <c r="T457" s="190">
        <v>10</v>
      </c>
      <c r="U457" s="220"/>
      <c r="V457" s="219">
        <v>1</v>
      </c>
      <c r="W457" s="218" t="s">
        <v>1288</v>
      </c>
      <c r="X457" s="219">
        <v>1</v>
      </c>
      <c r="Y457" s="219">
        <v>1</v>
      </c>
      <c r="Z457" s="219"/>
      <c r="AA457" s="218" t="s">
        <v>472</v>
      </c>
      <c r="AB457" s="189" t="s">
        <v>1344</v>
      </c>
      <c r="AC457" s="217"/>
      <c r="AD457" s="190"/>
      <c r="AE457" s="188"/>
      <c r="AF457" s="189"/>
      <c r="AG457" s="188"/>
    </row>
    <row r="458" spans="2:33">
      <c r="B458" s="190">
        <v>201</v>
      </c>
      <c r="C458" s="190">
        <v>8</v>
      </c>
      <c r="D458" s="216">
        <v>44993</v>
      </c>
      <c r="E458" s="224" t="s">
        <v>104</v>
      </c>
      <c r="F458" s="224" t="s">
        <v>82</v>
      </c>
      <c r="G458" s="188" t="s">
        <v>615</v>
      </c>
      <c r="H458" s="208" t="s">
        <v>2318</v>
      </c>
      <c r="I458" s="188" t="s">
        <v>616</v>
      </c>
      <c r="J458" s="188" t="s">
        <v>1289</v>
      </c>
      <c r="K458" s="188" t="s">
        <v>1290</v>
      </c>
      <c r="L458" s="223" t="s">
        <v>528</v>
      </c>
      <c r="M458" s="225"/>
      <c r="N458" s="228" t="s">
        <v>615</v>
      </c>
      <c r="O458" s="213">
        <v>9.49</v>
      </c>
      <c r="P458" s="212">
        <f t="shared" si="16"/>
        <v>9.49</v>
      </c>
      <c r="Q458" s="212">
        <f t="shared" si="17"/>
        <v>0.94900000000000007</v>
      </c>
      <c r="R458" s="211">
        <v>1</v>
      </c>
      <c r="S458" s="194" t="s">
        <v>369</v>
      </c>
      <c r="T458" s="190">
        <v>10</v>
      </c>
      <c r="U458" s="193"/>
      <c r="V458" s="211">
        <v>1</v>
      </c>
      <c r="W458" s="188" t="s">
        <v>1288</v>
      </c>
      <c r="X458" s="211">
        <v>1</v>
      </c>
      <c r="Y458" s="211">
        <v>1</v>
      </c>
      <c r="Z458" s="211"/>
      <c r="AA458" s="188" t="s">
        <v>472</v>
      </c>
      <c r="AB458" s="189" t="s">
        <v>1344</v>
      </c>
      <c r="AC458" s="190"/>
      <c r="AD458" s="190"/>
      <c r="AE458" s="188"/>
      <c r="AF458" s="189"/>
      <c r="AG458" s="188"/>
    </row>
    <row r="459" spans="2:33">
      <c r="B459" s="190">
        <v>202</v>
      </c>
      <c r="C459" s="190">
        <v>8</v>
      </c>
      <c r="D459" s="216">
        <v>44993</v>
      </c>
      <c r="E459" s="224" t="s">
        <v>104</v>
      </c>
      <c r="F459" s="224" t="s">
        <v>82</v>
      </c>
      <c r="G459" s="188" t="s">
        <v>615</v>
      </c>
      <c r="H459" s="208" t="s">
        <v>2318</v>
      </c>
      <c r="I459" s="188" t="s">
        <v>616</v>
      </c>
      <c r="J459" s="188" t="s">
        <v>1291</v>
      </c>
      <c r="K459" s="188" t="s">
        <v>1292</v>
      </c>
      <c r="L459" s="223" t="s">
        <v>528</v>
      </c>
      <c r="M459" s="225"/>
      <c r="N459" s="228" t="s">
        <v>615</v>
      </c>
      <c r="O459" s="213">
        <v>27.98</v>
      </c>
      <c r="P459" s="212">
        <f t="shared" si="16"/>
        <v>6.9950000000000001</v>
      </c>
      <c r="Q459" s="212">
        <f t="shared" si="17"/>
        <v>0.69950000000000001</v>
      </c>
      <c r="R459" s="211">
        <v>4</v>
      </c>
      <c r="S459" s="194" t="s">
        <v>404</v>
      </c>
      <c r="T459" s="190">
        <v>10</v>
      </c>
      <c r="U459" s="193"/>
      <c r="V459" s="211">
        <v>1</v>
      </c>
      <c r="W459" s="188" t="s">
        <v>1288</v>
      </c>
      <c r="X459" s="211">
        <v>1</v>
      </c>
      <c r="Y459" s="211">
        <v>1</v>
      </c>
      <c r="Z459" s="211"/>
      <c r="AA459" s="188" t="s">
        <v>472</v>
      </c>
      <c r="AB459" s="189" t="s">
        <v>1344</v>
      </c>
      <c r="AC459" s="190"/>
      <c r="AD459" s="190"/>
      <c r="AE459" s="188"/>
      <c r="AF459" s="189"/>
      <c r="AG459" s="188"/>
    </row>
    <row r="460" spans="2:33">
      <c r="B460" s="190">
        <v>203</v>
      </c>
      <c r="C460" s="190">
        <v>8</v>
      </c>
      <c r="D460" s="216">
        <v>44993</v>
      </c>
      <c r="E460" s="224" t="s">
        <v>104</v>
      </c>
      <c r="F460" s="224" t="s">
        <v>82</v>
      </c>
      <c r="G460" s="188" t="s">
        <v>615</v>
      </c>
      <c r="H460" s="208" t="s">
        <v>2318</v>
      </c>
      <c r="I460" s="188" t="s">
        <v>616</v>
      </c>
      <c r="J460" s="188" t="s">
        <v>1293</v>
      </c>
      <c r="K460" s="188" t="s">
        <v>1294</v>
      </c>
      <c r="L460" s="225" t="s">
        <v>528</v>
      </c>
      <c r="M460" s="225"/>
      <c r="N460" s="228" t="s">
        <v>615</v>
      </c>
      <c r="O460" s="213">
        <v>36.979999999999997</v>
      </c>
      <c r="P460" s="212">
        <f t="shared" si="16"/>
        <v>6.1633333333333331</v>
      </c>
      <c r="Q460" s="212">
        <f t="shared" si="17"/>
        <v>0.61633333333333329</v>
      </c>
      <c r="R460" s="211">
        <v>6</v>
      </c>
      <c r="S460" s="194" t="s">
        <v>377</v>
      </c>
      <c r="T460" s="190">
        <v>10</v>
      </c>
      <c r="U460" s="193"/>
      <c r="V460" s="211">
        <v>1</v>
      </c>
      <c r="W460" s="188" t="s">
        <v>1288</v>
      </c>
      <c r="X460" s="211">
        <v>1</v>
      </c>
      <c r="Y460" s="211">
        <v>1</v>
      </c>
      <c r="Z460" s="211"/>
      <c r="AA460" s="188" t="s">
        <v>472</v>
      </c>
      <c r="AB460" s="189" t="s">
        <v>1344</v>
      </c>
      <c r="AC460" s="190"/>
      <c r="AD460" s="190"/>
      <c r="AE460" s="188"/>
      <c r="AF460" s="189"/>
      <c r="AG460" s="188"/>
    </row>
    <row r="461" spans="2:33">
      <c r="B461" s="190">
        <v>204</v>
      </c>
      <c r="C461" s="190">
        <v>37</v>
      </c>
      <c r="D461" s="216">
        <v>44992</v>
      </c>
      <c r="E461" s="224" t="s">
        <v>169</v>
      </c>
      <c r="F461" s="224" t="s">
        <v>87</v>
      </c>
      <c r="G461" s="188" t="s">
        <v>374</v>
      </c>
      <c r="H461" s="208" t="s">
        <v>374</v>
      </c>
      <c r="I461" s="208" t="s">
        <v>375</v>
      </c>
      <c r="J461" s="188" t="s">
        <v>1295</v>
      </c>
      <c r="K461" s="188" t="s">
        <v>1296</v>
      </c>
      <c r="L461" s="195" t="s">
        <v>19</v>
      </c>
      <c r="M461" s="195"/>
      <c r="N461" s="188" t="s">
        <v>376</v>
      </c>
      <c r="O461" s="213">
        <v>7.99</v>
      </c>
      <c r="P461" s="212">
        <f t="shared" si="16"/>
        <v>7.99</v>
      </c>
      <c r="Q461" s="212">
        <f t="shared" si="17"/>
        <v>1.1414285714285715</v>
      </c>
      <c r="R461" s="211">
        <v>1</v>
      </c>
      <c r="S461" s="211" t="s">
        <v>369</v>
      </c>
      <c r="T461" s="190">
        <v>7</v>
      </c>
      <c r="U461" s="193"/>
      <c r="V461" s="211">
        <v>0</v>
      </c>
      <c r="W461" s="188" t="s">
        <v>1298</v>
      </c>
      <c r="X461" s="211">
        <v>1</v>
      </c>
      <c r="Y461" s="211">
        <v>0</v>
      </c>
      <c r="Z461" s="211"/>
      <c r="AA461" s="188" t="s">
        <v>773</v>
      </c>
      <c r="AB461" s="189" t="s">
        <v>1344</v>
      </c>
      <c r="AC461" s="190"/>
      <c r="AD461" s="190"/>
      <c r="AE461" s="188"/>
      <c r="AF461" s="189"/>
      <c r="AG461" s="188"/>
    </row>
    <row r="462" spans="2:33">
      <c r="C462" s="187"/>
      <c r="D462" s="197"/>
      <c r="E462" s="197"/>
      <c r="F462" s="197"/>
      <c r="G462" s="196"/>
      <c r="H462" s="196"/>
      <c r="I462" s="196"/>
      <c r="J462" s="194"/>
      <c r="K462" s="194"/>
      <c r="L462" s="194"/>
      <c r="M462" s="190"/>
      <c r="N462" s="196"/>
      <c r="O462" s="196"/>
      <c r="S462" s="194"/>
      <c r="T462" s="194"/>
      <c r="U462" s="194"/>
      <c r="V462" s="194"/>
      <c r="W462" s="193"/>
      <c r="X462" s="192"/>
      <c r="Y462" s="192"/>
      <c r="AA462" s="188"/>
      <c r="AB462" s="191"/>
      <c r="AC462" s="190"/>
      <c r="AD462" s="190"/>
      <c r="AE462" s="188"/>
      <c r="AF462" s="189"/>
      <c r="AG462" s="188"/>
    </row>
    <row r="463" spans="2:33">
      <c r="E463" s="196"/>
      <c r="F463" s="196"/>
      <c r="G463" s="190"/>
      <c r="H463" s="190"/>
      <c r="L463" s="188"/>
      <c r="N463" s="188"/>
      <c r="O463" s="195"/>
      <c r="P463" s="195"/>
      <c r="Q463" s="188"/>
      <c r="S463" s="194"/>
      <c r="T463" s="194"/>
      <c r="U463" s="194"/>
      <c r="V463" s="194"/>
      <c r="W463" s="190"/>
      <c r="X463" s="193"/>
      <c r="Y463" s="191"/>
      <c r="AA463" s="190"/>
      <c r="AC463" s="190"/>
      <c r="AD463" s="188"/>
    </row>
  </sheetData>
  <autoFilter ref="B6:AB461" xr:uid="{00000000-0001-0000-0400-000000000000}">
    <sortState xmlns:xlrd2="http://schemas.microsoft.com/office/spreadsheetml/2017/richdata2" ref="B7:AB461">
      <sortCondition ref="B6:B461"/>
    </sortState>
  </autoFilter>
  <dataValidations count="3">
    <dataValidation type="list" allowBlank="1" showDropDown="1" showInputMessage="1" showErrorMessage="1" sqref="Z13:Z150 Y13:Y28 Y36:Y39 Y48:Y73 Y76:Y78 Y81:Y147" xr:uid="{0F1617C7-6C6A-4BB0-99E5-2EDF61E0517A}">
      <formula1>"0,1"</formula1>
    </dataValidation>
    <dataValidation type="list" allowBlank="1" showDropDown="1" showInputMessage="1" showErrorMessage="1" sqref="X12:X160" xr:uid="{1812B3D6-04E5-4130-B6EF-A22A34D61094}">
      <formula1>"0,1,NA"</formula1>
    </dataValidation>
    <dataValidation type="list" allowBlank="1" showInputMessage="1" showErrorMessage="1" sqref="U464:U1830 F902:I1048576 X462:Y462" xr:uid="{4B05A01F-C9F9-400E-8503-ACE1014A2435}">
      <formula1>#REF!</formula1>
    </dataValidation>
  </dataValidations>
  <hyperlinks>
    <hyperlink ref="K417" r:id="rId1" location="lnk=sametab" display="https://www.target.com/p/endust-10oz-two-pack-duster/-/A-13660027 - lnk=sametab" xr:uid="{1E7C8A1C-BD36-412E-8EE7-15348D6E8861}"/>
    <hyperlink ref="K418" r:id="rId2" location="lnk=sametab" display="https://www.target.com/p/endust-duster-10-oz/-/A-13660013 - lnk=sametab" xr:uid="{836B9471-D086-4425-B078-D09472A4E48F}"/>
    <hyperlink ref="K423" r:id="rId3" display="https://www.walmart.com/ip/Dust-Off-RET10522-Compressed-Gas-Duster-2-Pack/176165691?athbdg=L1102" xr:uid="{32E34560-E0CB-4C5E-982A-78029F14CC93}"/>
    <hyperlink ref="K424" r:id="rId4" display="https://www.walmart.com/ip/Dust-Off-12-pk-Compressed-Air-Computer-TV-Gas-Cans-Duster-10-oz-Keyboard-Laptop/446582152" xr:uid="{CD3B6D6B-3F4B-4400-8866-D98664F47ECE}"/>
    <hyperlink ref="K436" r:id="rId5" display="https://www.walmart.com/ip/Maxell-190025-Ca3-Blast-Away-Canned-Air-single/21556700" xr:uid="{7A198574-950D-44A3-9CA7-F85F624BF4F9}"/>
    <hyperlink ref="K441" r:id="rId6" display="https://www.walmart.com/ip/Endust-END11407-Multipurpose-Duster-2-Pack/15406471" xr:uid="{86EC9981-2EDA-4560-8BF3-82F2E411AD46}"/>
    <hyperlink ref="W61" r:id="rId7" display="http://www.consumered.org/learn/inhalant-abuse" xr:uid="{4961636C-0B01-40D1-8D0B-0B5118A9E290}"/>
    <hyperlink ref="W65" r:id="rId8" display="http://www.consumered.org/learn/inhalant-abuse" xr:uid="{D5B88342-9965-45F1-BF2D-15B971DE733F}"/>
    <hyperlink ref="W69" r:id="rId9" display="http://www.consumered.org/learn/inhalant-abuse" xr:uid="{6FEBFD97-61B9-47DB-B513-7976E42F6DE7}"/>
    <hyperlink ref="W72" r:id="rId10" display="http://www.consumered.org/learn/inhalant-abuse" xr:uid="{88283EAD-8FD4-4A5B-996F-953B61B3D3AE}"/>
    <hyperlink ref="W76" r:id="rId11" display="http://www.consumered.org/learn/inhalant-abuse" xr:uid="{6778C35C-299A-4259-8F49-314F4253857E}"/>
  </hyperlinks>
  <pageMargins left="0.75" right="0.75" top="1" bottom="1" header="0.5" footer="0.5"/>
  <pageSetup scale="39" fitToHeight="0" orientation="landscape" r:id="rId12"/>
  <headerFooter alignWithMargins="0">
    <oddFooter>&amp;L © Euromonitor International 2011. All rights reserved.</oddFooter>
  </headerFooter>
  <drawing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0416-8161-4391-A129-88929B665022}">
  <dimension ref="A1:I45"/>
  <sheetViews>
    <sheetView workbookViewId="0">
      <selection activeCell="L13" sqref="L13"/>
    </sheetView>
  </sheetViews>
  <sheetFormatPr defaultRowHeight="12.75"/>
  <cols>
    <col min="1" max="1" width="16.140625" bestFit="1" customWidth="1"/>
    <col min="2" max="8" width="17.28515625" customWidth="1"/>
    <col min="9" max="9" width="61.28515625" customWidth="1"/>
  </cols>
  <sheetData>
    <row r="1" spans="1:9" ht="15.75">
      <c r="A1" t="s">
        <v>22</v>
      </c>
      <c r="B1" s="428" t="s">
        <v>23</v>
      </c>
      <c r="C1" s="428"/>
      <c r="D1" s="428"/>
      <c r="E1" s="428"/>
      <c r="F1" s="428"/>
      <c r="G1" s="428"/>
      <c r="H1" s="428"/>
      <c r="I1" t="s">
        <v>24</v>
      </c>
    </row>
    <row r="2" spans="1:9" ht="94.5" customHeight="1">
      <c r="A2" t="s">
        <v>25</v>
      </c>
      <c r="B2" s="429" t="s">
        <v>26</v>
      </c>
      <c r="C2" s="429"/>
      <c r="D2" s="429"/>
      <c r="E2" s="429"/>
      <c r="F2" s="429"/>
      <c r="G2" s="429"/>
      <c r="H2" s="429"/>
      <c r="I2" s="12"/>
    </row>
    <row r="3" spans="1:9">
      <c r="A3" t="s">
        <v>25</v>
      </c>
      <c r="B3" t="s">
        <v>27</v>
      </c>
    </row>
    <row r="4" spans="1:9">
      <c r="A4" t="s">
        <v>25</v>
      </c>
      <c r="B4" t="s">
        <v>28</v>
      </c>
    </row>
    <row r="5" spans="1:9">
      <c r="A5" t="s">
        <v>25</v>
      </c>
      <c r="B5" t="s">
        <v>29</v>
      </c>
    </row>
    <row r="6" spans="1:9">
      <c r="A6" t="s">
        <v>30</v>
      </c>
      <c r="B6" t="s">
        <v>31</v>
      </c>
    </row>
    <row r="7" spans="1:9">
      <c r="A7" t="s">
        <v>25</v>
      </c>
      <c r="B7" t="s">
        <v>32</v>
      </c>
    </row>
    <row r="9" spans="1:9" ht="15.75">
      <c r="B9" s="428" t="s">
        <v>33</v>
      </c>
      <c r="C9" s="428"/>
      <c r="D9" s="428"/>
      <c r="E9" s="428"/>
      <c r="F9" s="428"/>
      <c r="G9" s="428"/>
      <c r="H9" s="428"/>
    </row>
    <row r="10" spans="1:9" ht="50.25" customHeight="1">
      <c r="A10" t="s">
        <v>25</v>
      </c>
      <c r="B10" s="429" t="s">
        <v>34</v>
      </c>
      <c r="C10" s="429"/>
      <c r="D10" s="429"/>
      <c r="E10" s="429"/>
      <c r="F10" s="429"/>
      <c r="G10" s="429"/>
      <c r="H10" s="429"/>
      <c r="I10" s="11"/>
    </row>
    <row r="11" spans="1:9">
      <c r="A11" t="s">
        <v>25</v>
      </c>
      <c r="B11" t="s">
        <v>35</v>
      </c>
    </row>
    <row r="13" spans="1:9" ht="15.75">
      <c r="B13" s="428" t="s">
        <v>36</v>
      </c>
      <c r="C13" s="428"/>
      <c r="D13" s="428"/>
      <c r="E13" s="428"/>
      <c r="F13" s="428"/>
      <c r="G13" s="428"/>
      <c r="H13" s="428"/>
    </row>
    <row r="14" spans="1:9" ht="81.75" customHeight="1">
      <c r="A14" t="s">
        <v>25</v>
      </c>
      <c r="B14" s="429" t="s">
        <v>37</v>
      </c>
      <c r="C14" s="429"/>
      <c r="D14" s="429"/>
      <c r="E14" s="429"/>
      <c r="F14" s="429"/>
      <c r="G14" s="429"/>
      <c r="H14" s="429"/>
      <c r="I14" s="11"/>
    </row>
    <row r="15" spans="1:9">
      <c r="A15" t="s">
        <v>25</v>
      </c>
      <c r="B15" t="s">
        <v>38</v>
      </c>
    </row>
    <row r="16" spans="1:9">
      <c r="A16" t="s">
        <v>25</v>
      </c>
      <c r="B16" t="s">
        <v>39</v>
      </c>
    </row>
    <row r="18" spans="1:9" ht="15.75">
      <c r="B18" s="428" t="s">
        <v>40</v>
      </c>
      <c r="C18" s="428"/>
      <c r="D18" s="428"/>
      <c r="E18" s="428"/>
      <c r="F18" s="428"/>
      <c r="G18" s="428"/>
      <c r="H18" s="428"/>
    </row>
    <row r="19" spans="1:9" ht="33.75" customHeight="1">
      <c r="B19" s="429" t="s">
        <v>41</v>
      </c>
      <c r="C19" s="429"/>
      <c r="D19" s="429"/>
      <c r="E19" s="429"/>
      <c r="F19" s="429"/>
      <c r="G19" s="429"/>
      <c r="H19" s="429"/>
      <c r="I19" s="12"/>
    </row>
    <row r="20" spans="1:9">
      <c r="B20" t="s">
        <v>42</v>
      </c>
    </row>
    <row r="21" spans="1:9">
      <c r="B21" t="s">
        <v>43</v>
      </c>
    </row>
    <row r="23" spans="1:9" ht="15.75">
      <c r="B23" s="428" t="s">
        <v>44</v>
      </c>
      <c r="C23" s="428"/>
      <c r="D23" s="428"/>
      <c r="E23" s="428"/>
      <c r="F23" s="428"/>
      <c r="G23" s="428"/>
      <c r="H23" s="428"/>
    </row>
    <row r="24" spans="1:9" ht="30.75" customHeight="1">
      <c r="A24" t="s">
        <v>25</v>
      </c>
      <c r="B24" s="429" t="s">
        <v>45</v>
      </c>
      <c r="C24" s="429"/>
      <c r="D24" s="429"/>
      <c r="E24" s="429"/>
      <c r="F24" s="429"/>
      <c r="G24" s="429"/>
      <c r="H24" s="429"/>
      <c r="I24" s="12"/>
    </row>
    <row r="25" spans="1:9" ht="15">
      <c r="A25" s="378" t="s">
        <v>25</v>
      </c>
      <c r="B25" t="s">
        <v>46</v>
      </c>
    </row>
    <row r="27" spans="1:9" ht="15.75">
      <c r="B27" s="428" t="s">
        <v>47</v>
      </c>
      <c r="C27" s="428"/>
      <c r="D27" s="428"/>
      <c r="E27" s="428"/>
      <c r="F27" s="428"/>
      <c r="G27" s="428"/>
      <c r="H27" s="428"/>
    </row>
    <row r="28" spans="1:9" ht="33.75" customHeight="1">
      <c r="B28" s="429" t="s">
        <v>48</v>
      </c>
      <c r="C28" s="429"/>
      <c r="D28" s="429"/>
      <c r="E28" s="429"/>
      <c r="F28" s="429"/>
      <c r="G28" s="429"/>
      <c r="H28" s="429"/>
      <c r="I28" s="12"/>
    </row>
    <row r="29" spans="1:9">
      <c r="B29" t="s">
        <v>49</v>
      </c>
    </row>
    <row r="30" spans="1:9">
      <c r="B30" t="s">
        <v>50</v>
      </c>
    </row>
    <row r="31" spans="1:9">
      <c r="B31" t="s">
        <v>51</v>
      </c>
    </row>
    <row r="33" spans="2:9" ht="15.75">
      <c r="B33" s="428" t="s">
        <v>52</v>
      </c>
      <c r="C33" s="428"/>
      <c r="D33" s="428"/>
      <c r="E33" s="428"/>
      <c r="F33" s="428"/>
      <c r="G33" s="428"/>
      <c r="H33" s="428"/>
    </row>
    <row r="34" spans="2:9" ht="40.5" customHeight="1">
      <c r="B34" s="429" t="s">
        <v>53</v>
      </c>
      <c r="C34" s="429"/>
      <c r="D34" s="429"/>
      <c r="E34" s="429"/>
      <c r="F34" s="429"/>
      <c r="G34" s="429"/>
      <c r="H34" s="429"/>
      <c r="I34" s="12"/>
    </row>
    <row r="35" spans="2:9">
      <c r="B35" t="s">
        <v>54</v>
      </c>
      <c r="I35" s="379" t="s">
        <v>55</v>
      </c>
    </row>
    <row r="36" spans="2:9">
      <c r="B36" t="s">
        <v>56</v>
      </c>
    </row>
    <row r="37" spans="2:9">
      <c r="B37" t="s">
        <v>57</v>
      </c>
    </row>
    <row r="38" spans="2:9">
      <c r="B38" t="s">
        <v>58</v>
      </c>
    </row>
    <row r="39" spans="2:9">
      <c r="B39" t="s">
        <v>59</v>
      </c>
    </row>
    <row r="41" spans="2:9" ht="15.75">
      <c r="B41" s="428" t="s">
        <v>60</v>
      </c>
      <c r="C41" s="428"/>
      <c r="D41" s="428"/>
      <c r="E41" s="428"/>
      <c r="F41" s="428"/>
      <c r="G41" s="428"/>
      <c r="H41" s="428"/>
    </row>
    <row r="42" spans="2:9">
      <c r="B42" s="430" t="s">
        <v>61</v>
      </c>
      <c r="C42" s="430"/>
      <c r="D42" s="430"/>
      <c r="E42" s="430"/>
      <c r="F42" s="430"/>
      <c r="G42" s="430"/>
      <c r="H42" s="430"/>
      <c r="I42" s="430"/>
    </row>
    <row r="43" spans="2:9">
      <c r="B43" t="s">
        <v>62</v>
      </c>
    </row>
    <row r="44" spans="2:9">
      <c r="B44" t="s">
        <v>63</v>
      </c>
    </row>
    <row r="45" spans="2:9">
      <c r="B45" t="s">
        <v>64</v>
      </c>
    </row>
  </sheetData>
  <mergeCells count="16">
    <mergeCell ref="B14:H14"/>
    <mergeCell ref="B1:H1"/>
    <mergeCell ref="B2:H2"/>
    <mergeCell ref="B9:H9"/>
    <mergeCell ref="B10:H10"/>
    <mergeCell ref="B13:H13"/>
    <mergeCell ref="B33:H33"/>
    <mergeCell ref="B34:H34"/>
    <mergeCell ref="B41:H41"/>
    <mergeCell ref="B42:I42"/>
    <mergeCell ref="B18:H18"/>
    <mergeCell ref="B19:H19"/>
    <mergeCell ref="B23:H23"/>
    <mergeCell ref="B24:H24"/>
    <mergeCell ref="B27:H27"/>
    <mergeCell ref="B28:H28"/>
  </mergeCells>
  <hyperlinks>
    <hyperlink ref="I35" r:id="rId1" display="https://www.sba.gov/document/support-table-size-standards" xr:uid="{A6D03667-5710-41AC-A3AD-A0814C9C3EB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2246-884D-4BE9-B532-63652D3BE5E2}">
  <sheetPr>
    <tabColor rgb="FFFF0000"/>
  </sheetPr>
  <dimension ref="A1:F6"/>
  <sheetViews>
    <sheetView workbookViewId="0">
      <selection activeCell="A7" sqref="A7"/>
    </sheetView>
  </sheetViews>
  <sheetFormatPr defaultRowHeight="12.75"/>
  <cols>
    <col min="1" max="1" width="17.42578125" bestFit="1" customWidth="1"/>
    <col min="2" max="2" width="17" bestFit="1" customWidth="1"/>
    <col min="3" max="3" width="21.42578125" bestFit="1" customWidth="1"/>
    <col min="4" max="4" width="23.5703125" bestFit="1" customWidth="1"/>
    <col min="5" max="5" width="24" bestFit="1" customWidth="1"/>
    <col min="6" max="6" width="18.7109375" bestFit="1" customWidth="1"/>
  </cols>
  <sheetData>
    <row r="1" spans="1:6">
      <c r="A1" s="269" t="s">
        <v>314</v>
      </c>
      <c r="B1" t="s">
        <v>1884</v>
      </c>
    </row>
    <row r="3" spans="1:6" s="272" customFormat="1" ht="63.75">
      <c r="A3" s="271" t="s">
        <v>1887</v>
      </c>
      <c r="B3" s="272" t="s">
        <v>2294</v>
      </c>
      <c r="C3" s="272" t="s">
        <v>2341</v>
      </c>
      <c r="D3" s="272" t="s">
        <v>2342</v>
      </c>
      <c r="E3" s="272" t="s">
        <v>2343</v>
      </c>
      <c r="F3" s="272" t="s">
        <v>2344</v>
      </c>
    </row>
    <row r="4" spans="1:6">
      <c r="A4" s="270" t="s">
        <v>82</v>
      </c>
      <c r="B4">
        <v>97</v>
      </c>
      <c r="C4">
        <v>47</v>
      </c>
      <c r="D4">
        <v>44</v>
      </c>
      <c r="E4">
        <v>39</v>
      </c>
    </row>
    <row r="5" spans="1:6">
      <c r="A5" s="270" t="s">
        <v>87</v>
      </c>
      <c r="B5">
        <v>93</v>
      </c>
      <c r="C5">
        <v>55</v>
      </c>
      <c r="D5">
        <v>48</v>
      </c>
      <c r="E5">
        <v>46</v>
      </c>
    </row>
    <row r="6" spans="1:6">
      <c r="A6" s="270" t="s">
        <v>1889</v>
      </c>
      <c r="B6">
        <v>190</v>
      </c>
      <c r="C6">
        <v>102</v>
      </c>
      <c r="D6">
        <v>92</v>
      </c>
      <c r="E6">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0DC7D-F3F5-4D46-BC23-B99CF06A5804}">
  <sheetPr>
    <tabColor theme="5" tint="-0.499984740745262"/>
    <pageSetUpPr autoPageBreaks="0" fitToPage="1"/>
  </sheetPr>
  <dimension ref="A1:N133"/>
  <sheetViews>
    <sheetView showGridLines="0" zoomScaleNormal="100" workbookViewId="0">
      <pane ySplit="7" topLeftCell="A8" activePane="bottomLeft" state="frozen"/>
      <selection activeCell="L13" sqref="L13"/>
      <selection pane="bottomLeft" activeCell="B5" sqref="B5"/>
    </sheetView>
  </sheetViews>
  <sheetFormatPr defaultColWidth="9.140625" defaultRowHeight="15"/>
  <cols>
    <col min="1" max="1" width="1.42578125" style="77" customWidth="1"/>
    <col min="2" max="2" width="7.5703125" style="22" customWidth="1"/>
    <col min="3" max="3" width="22" style="24" customWidth="1"/>
    <col min="4" max="4" width="11.7109375" style="24" customWidth="1"/>
    <col min="5" max="5" width="41.28515625" style="50" customWidth="1"/>
    <col min="6" max="6" width="45.42578125" style="50" bestFit="1" customWidth="1"/>
    <col min="7" max="7" width="12.85546875" style="22" customWidth="1"/>
    <col min="8" max="8" width="20.140625" style="49" bestFit="1" customWidth="1"/>
    <col min="9" max="9" width="22" style="49" bestFit="1" customWidth="1"/>
    <col min="10" max="10" width="15.85546875" style="49" customWidth="1"/>
    <col min="11" max="11" width="10.7109375" style="49" hidden="1" customWidth="1"/>
    <col min="12" max="12" width="14.140625" style="22" customWidth="1"/>
    <col min="13" max="13" width="32.140625" style="24" customWidth="1"/>
    <col min="14" max="14" width="13.85546875" style="49" customWidth="1"/>
    <col min="15" max="15" width="9.28515625" style="24" customWidth="1"/>
    <col min="16" max="16" width="10" style="24" customWidth="1"/>
    <col min="17" max="17" width="8.28515625" style="24" customWidth="1"/>
    <col min="18" max="16384" width="9.140625" style="24"/>
  </cols>
  <sheetData>
    <row r="1" spans="1:14">
      <c r="B1" s="44"/>
      <c r="C1" s="48"/>
      <c r="D1" s="48"/>
      <c r="E1" s="22"/>
      <c r="F1" s="22"/>
      <c r="H1" s="48"/>
      <c r="I1" s="48"/>
      <c r="J1" s="48"/>
      <c r="K1" s="48"/>
      <c r="M1" s="48"/>
    </row>
    <row r="2" spans="1:14">
      <c r="B2" s="44"/>
      <c r="C2" s="48"/>
      <c r="D2" s="48"/>
      <c r="E2" s="22"/>
      <c r="F2" s="22"/>
      <c r="H2" s="48"/>
      <c r="I2" s="48"/>
      <c r="J2" s="48"/>
      <c r="K2" s="48"/>
      <c r="M2" s="48"/>
    </row>
    <row r="3" spans="1:14">
      <c r="B3" s="44"/>
      <c r="C3" s="48"/>
      <c r="D3" s="48"/>
      <c r="E3" s="22"/>
      <c r="F3" s="22"/>
      <c r="H3" s="48"/>
      <c r="I3" s="48"/>
      <c r="J3" s="48"/>
      <c r="K3" s="48"/>
      <c r="M3" s="48"/>
    </row>
    <row r="4" spans="1:14" ht="32.25" customHeight="1">
      <c r="B4" s="16" t="s">
        <v>65</v>
      </c>
      <c r="H4" s="24"/>
      <c r="I4" s="24"/>
      <c r="J4" s="24"/>
      <c r="K4" s="24"/>
    </row>
    <row r="5" spans="1:14" s="293" customFormat="1">
      <c r="A5" s="290"/>
      <c r="B5" s="424" t="s">
        <v>2639</v>
      </c>
      <c r="C5" s="424"/>
      <c r="D5" s="424"/>
      <c r="E5" s="424"/>
      <c r="F5" s="424"/>
      <c r="G5" s="424"/>
      <c r="H5" s="424"/>
      <c r="I5" s="424"/>
      <c r="J5" s="424"/>
      <c r="K5" s="292"/>
      <c r="L5" s="291"/>
      <c r="N5" s="292"/>
    </row>
    <row r="6" spans="1:14" s="44" customFormat="1" ht="39">
      <c r="A6" s="78"/>
      <c r="B6" s="51" t="s">
        <v>66</v>
      </c>
      <c r="C6" s="51" t="s">
        <v>67</v>
      </c>
      <c r="D6" s="51" t="s">
        <v>68</v>
      </c>
      <c r="E6" s="51" t="s">
        <v>69</v>
      </c>
      <c r="F6" s="51" t="s">
        <v>70</v>
      </c>
      <c r="G6" s="52" t="s">
        <v>71</v>
      </c>
      <c r="H6" s="51" t="s">
        <v>72</v>
      </c>
      <c r="I6" s="51" t="s">
        <v>73</v>
      </c>
      <c r="J6" s="51" t="s">
        <v>74</v>
      </c>
      <c r="K6" s="51" t="s">
        <v>75</v>
      </c>
      <c r="L6" s="112" t="s">
        <v>76</v>
      </c>
      <c r="M6" s="51" t="s">
        <v>77</v>
      </c>
    </row>
    <row r="7" spans="1:14" ht="8.25" customHeight="1">
      <c r="B7" s="113"/>
      <c r="C7" s="8"/>
      <c r="D7" s="13"/>
      <c r="E7" s="8"/>
      <c r="F7" s="13"/>
      <c r="G7" s="110"/>
      <c r="H7" s="8"/>
      <c r="I7" s="8"/>
      <c r="J7" s="8"/>
      <c r="K7" s="10"/>
      <c r="L7" s="115"/>
      <c r="M7" s="10"/>
      <c r="N7" s="24"/>
    </row>
    <row r="8" spans="1:14" ht="16.5" customHeight="1">
      <c r="B8" s="27">
        <v>1</v>
      </c>
      <c r="C8" s="114" t="s">
        <v>78</v>
      </c>
      <c r="D8" s="114" t="s">
        <v>79</v>
      </c>
      <c r="E8" s="114" t="s">
        <v>80</v>
      </c>
      <c r="F8" s="114" t="s">
        <v>81</v>
      </c>
      <c r="G8" s="45">
        <v>44988</v>
      </c>
      <c r="H8" s="14" t="s">
        <v>82</v>
      </c>
      <c r="I8" s="14" t="s">
        <v>83</v>
      </c>
      <c r="J8" s="15" t="s">
        <v>84</v>
      </c>
      <c r="K8" s="27">
        <v>45</v>
      </c>
      <c r="L8" s="27">
        <v>1</v>
      </c>
      <c r="M8" s="15"/>
      <c r="N8" s="24"/>
    </row>
    <row r="9" spans="1:14" ht="16.5" customHeight="1">
      <c r="B9" s="27">
        <v>2</v>
      </c>
      <c r="C9" s="114" t="s">
        <v>85</v>
      </c>
      <c r="D9" s="114" t="s">
        <v>79</v>
      </c>
      <c r="E9" s="114" t="s">
        <v>86</v>
      </c>
      <c r="F9" s="114" t="s">
        <v>81</v>
      </c>
      <c r="G9" s="45">
        <v>44991</v>
      </c>
      <c r="H9" s="14" t="s">
        <v>87</v>
      </c>
      <c r="I9" s="14" t="s">
        <v>88</v>
      </c>
      <c r="J9" s="15" t="s">
        <v>89</v>
      </c>
      <c r="K9" s="27">
        <v>23</v>
      </c>
      <c r="L9" s="27">
        <v>2</v>
      </c>
      <c r="M9" s="15"/>
      <c r="N9" s="24"/>
    </row>
    <row r="10" spans="1:14" ht="16.5" customHeight="1">
      <c r="B10" s="27">
        <v>3</v>
      </c>
      <c r="C10" s="114" t="s">
        <v>85</v>
      </c>
      <c r="D10" s="114" t="s">
        <v>20</v>
      </c>
      <c r="E10" s="114" t="s">
        <v>90</v>
      </c>
      <c r="F10" s="114" t="s">
        <v>91</v>
      </c>
      <c r="G10" s="45">
        <v>44994</v>
      </c>
      <c r="H10" s="14" t="s">
        <v>92</v>
      </c>
      <c r="I10" s="14" t="s">
        <v>88</v>
      </c>
      <c r="J10" s="15"/>
      <c r="K10" s="27">
        <v>3</v>
      </c>
      <c r="L10" s="27">
        <v>2</v>
      </c>
      <c r="M10" s="15"/>
      <c r="N10" s="24"/>
    </row>
    <row r="11" spans="1:14" ht="16.5" customHeight="1">
      <c r="B11" s="27">
        <v>4</v>
      </c>
      <c r="C11" s="114" t="s">
        <v>93</v>
      </c>
      <c r="D11" s="114" t="s">
        <v>79</v>
      </c>
      <c r="E11" s="114" t="s">
        <v>94</v>
      </c>
      <c r="F11" s="114" t="s">
        <v>81</v>
      </c>
      <c r="G11" s="45">
        <v>44994</v>
      </c>
      <c r="H11" s="14" t="s">
        <v>87</v>
      </c>
      <c r="I11" s="14" t="s">
        <v>95</v>
      </c>
      <c r="J11" s="15" t="s">
        <v>89</v>
      </c>
      <c r="K11" s="27">
        <v>17</v>
      </c>
      <c r="L11" s="27">
        <v>3</v>
      </c>
      <c r="M11" s="15"/>
      <c r="N11" s="24"/>
    </row>
    <row r="12" spans="1:14" ht="16.5" customHeight="1">
      <c r="B12" s="27">
        <v>5</v>
      </c>
      <c r="C12" s="114" t="s">
        <v>96</v>
      </c>
      <c r="D12" s="114" t="s">
        <v>79</v>
      </c>
      <c r="E12" s="114" t="s">
        <v>97</v>
      </c>
      <c r="F12" s="114" t="s">
        <v>81</v>
      </c>
      <c r="G12" s="45">
        <v>44993</v>
      </c>
      <c r="H12" s="14" t="s">
        <v>82</v>
      </c>
      <c r="I12" s="14" t="s">
        <v>83</v>
      </c>
      <c r="J12" s="15" t="s">
        <v>98</v>
      </c>
      <c r="K12" s="27">
        <v>17</v>
      </c>
      <c r="L12" s="27">
        <v>4</v>
      </c>
      <c r="M12" s="15" t="s">
        <v>99</v>
      </c>
      <c r="N12" s="24"/>
    </row>
    <row r="13" spans="1:14" ht="16.5" customHeight="1">
      <c r="B13" s="27">
        <v>6</v>
      </c>
      <c r="C13" s="114" t="s">
        <v>100</v>
      </c>
      <c r="D13" s="114" t="s">
        <v>79</v>
      </c>
      <c r="E13" s="114" t="s">
        <v>101</v>
      </c>
      <c r="F13" s="114" t="s">
        <v>81</v>
      </c>
      <c r="G13" s="45">
        <v>44991</v>
      </c>
      <c r="H13" s="14" t="s">
        <v>87</v>
      </c>
      <c r="I13" s="14" t="s">
        <v>95</v>
      </c>
      <c r="J13" s="15" t="s">
        <v>89</v>
      </c>
      <c r="K13" s="27">
        <v>12</v>
      </c>
      <c r="L13" s="27">
        <v>5</v>
      </c>
      <c r="M13" s="15"/>
      <c r="N13" s="24"/>
    </row>
    <row r="14" spans="1:14" ht="16.5" customHeight="1">
      <c r="B14" s="27">
        <v>7</v>
      </c>
      <c r="C14" s="114" t="s">
        <v>100</v>
      </c>
      <c r="D14" s="114" t="s">
        <v>20</v>
      </c>
      <c r="E14" s="114" t="s">
        <v>102</v>
      </c>
      <c r="F14" s="114" t="s">
        <v>103</v>
      </c>
      <c r="G14" s="45">
        <v>44994</v>
      </c>
      <c r="H14" s="14" t="s">
        <v>92</v>
      </c>
      <c r="I14" s="14" t="s">
        <v>95</v>
      </c>
      <c r="J14" s="15"/>
      <c r="K14" s="27">
        <v>4</v>
      </c>
      <c r="L14" s="27">
        <v>5</v>
      </c>
      <c r="M14" s="15"/>
      <c r="N14" s="24"/>
    </row>
    <row r="15" spans="1:14" ht="16.5" customHeight="1">
      <c r="B15" s="27">
        <v>8</v>
      </c>
      <c r="C15" s="114" t="s">
        <v>104</v>
      </c>
      <c r="D15" s="114" t="s">
        <v>79</v>
      </c>
      <c r="E15" s="114" t="s">
        <v>105</v>
      </c>
      <c r="F15" s="114" t="s">
        <v>81</v>
      </c>
      <c r="G15" s="45">
        <v>44993</v>
      </c>
      <c r="H15" s="14" t="s">
        <v>82</v>
      </c>
      <c r="I15" s="14" t="s">
        <v>83</v>
      </c>
      <c r="J15" s="15" t="s">
        <v>98</v>
      </c>
      <c r="K15" s="27">
        <v>14</v>
      </c>
      <c r="L15" s="27">
        <v>6</v>
      </c>
      <c r="M15" s="15" t="s">
        <v>99</v>
      </c>
      <c r="N15" s="24"/>
    </row>
    <row r="16" spans="1:14" ht="16.5" customHeight="1">
      <c r="B16" s="27">
        <v>9</v>
      </c>
      <c r="C16" s="114" t="s">
        <v>106</v>
      </c>
      <c r="D16" s="114" t="s">
        <v>79</v>
      </c>
      <c r="E16" s="114" t="s">
        <v>107</v>
      </c>
      <c r="F16" s="114" t="s">
        <v>81</v>
      </c>
      <c r="G16" s="45">
        <v>44993</v>
      </c>
      <c r="H16" s="14" t="s">
        <v>82</v>
      </c>
      <c r="I16" s="14" t="s">
        <v>83</v>
      </c>
      <c r="J16" s="15" t="s">
        <v>84</v>
      </c>
      <c r="K16" s="27">
        <v>12</v>
      </c>
      <c r="L16" s="27">
        <v>7</v>
      </c>
      <c r="M16" s="15"/>
      <c r="N16" s="24"/>
    </row>
    <row r="17" spans="2:14" ht="16.5" customHeight="1">
      <c r="B17" s="27">
        <v>10</v>
      </c>
      <c r="C17" s="114" t="s">
        <v>108</v>
      </c>
      <c r="D17" s="114" t="s">
        <v>79</v>
      </c>
      <c r="E17" s="114" t="s">
        <v>109</v>
      </c>
      <c r="F17" s="114" t="s">
        <v>81</v>
      </c>
      <c r="G17" s="45">
        <v>44994</v>
      </c>
      <c r="H17" s="14" t="s">
        <v>92</v>
      </c>
      <c r="I17" s="14" t="s">
        <v>83</v>
      </c>
      <c r="J17" s="15" t="s">
        <v>89</v>
      </c>
      <c r="K17" s="27">
        <v>8</v>
      </c>
      <c r="L17" s="27">
        <v>8</v>
      </c>
      <c r="M17" s="15" t="s">
        <v>110</v>
      </c>
      <c r="N17" s="24"/>
    </row>
    <row r="18" spans="2:14" ht="16.5" customHeight="1">
      <c r="B18" s="27">
        <v>11</v>
      </c>
      <c r="C18" s="114" t="s">
        <v>111</v>
      </c>
      <c r="D18" s="114" t="s">
        <v>79</v>
      </c>
      <c r="E18" s="114" t="s">
        <v>112</v>
      </c>
      <c r="F18" s="114" t="s">
        <v>81</v>
      </c>
      <c r="G18" s="45">
        <v>45001</v>
      </c>
      <c r="H18" s="14" t="s">
        <v>87</v>
      </c>
      <c r="I18" s="14" t="s">
        <v>113</v>
      </c>
      <c r="J18" s="15" t="s">
        <v>89</v>
      </c>
      <c r="K18" s="27">
        <v>6</v>
      </c>
      <c r="L18" s="27">
        <v>9</v>
      </c>
      <c r="M18" s="15"/>
      <c r="N18" s="24"/>
    </row>
    <row r="19" spans="2:14" ht="16.5" customHeight="1">
      <c r="B19" s="27">
        <v>12</v>
      </c>
      <c r="C19" s="114" t="s">
        <v>111</v>
      </c>
      <c r="D19" s="114" t="s">
        <v>20</v>
      </c>
      <c r="E19" s="114" t="s">
        <v>114</v>
      </c>
      <c r="F19" s="114" t="s">
        <v>115</v>
      </c>
      <c r="G19" s="45">
        <v>44994</v>
      </c>
      <c r="H19" s="14" t="s">
        <v>92</v>
      </c>
      <c r="I19" s="14" t="s">
        <v>113</v>
      </c>
      <c r="J19" s="15" t="s">
        <v>89</v>
      </c>
      <c r="K19" s="27">
        <v>1</v>
      </c>
      <c r="L19" s="27">
        <v>9</v>
      </c>
      <c r="M19" s="15"/>
      <c r="N19" s="24"/>
    </row>
    <row r="20" spans="2:14" ht="16.5" customHeight="1">
      <c r="B20" s="27">
        <v>13</v>
      </c>
      <c r="C20" s="114" t="s">
        <v>116</v>
      </c>
      <c r="D20" s="114" t="s">
        <v>79</v>
      </c>
      <c r="E20" s="114" t="s">
        <v>117</v>
      </c>
      <c r="F20" s="114" t="s">
        <v>81</v>
      </c>
      <c r="G20" s="45">
        <v>44991</v>
      </c>
      <c r="H20" s="14" t="s">
        <v>87</v>
      </c>
      <c r="I20" s="14" t="s">
        <v>88</v>
      </c>
      <c r="J20" s="15" t="s">
        <v>89</v>
      </c>
      <c r="K20" s="27">
        <v>3</v>
      </c>
      <c r="L20" s="27">
        <v>10</v>
      </c>
      <c r="M20" s="15"/>
      <c r="N20" s="24"/>
    </row>
    <row r="21" spans="2:14" ht="16.5" customHeight="1">
      <c r="B21" s="27">
        <v>14</v>
      </c>
      <c r="C21" s="114" t="s">
        <v>116</v>
      </c>
      <c r="D21" s="114" t="s">
        <v>20</v>
      </c>
      <c r="E21" s="114" t="s">
        <v>118</v>
      </c>
      <c r="F21" s="114" t="s">
        <v>119</v>
      </c>
      <c r="G21" s="45">
        <v>44994</v>
      </c>
      <c r="H21" s="14" t="s">
        <v>92</v>
      </c>
      <c r="I21" s="14" t="s">
        <v>88</v>
      </c>
      <c r="J21" s="15"/>
      <c r="K21" s="27">
        <v>3</v>
      </c>
      <c r="L21" s="27">
        <v>10</v>
      </c>
      <c r="M21" s="15"/>
      <c r="N21" s="24"/>
    </row>
    <row r="22" spans="2:14" ht="16.5" customHeight="1">
      <c r="B22" s="27">
        <v>15</v>
      </c>
      <c r="C22" s="114" t="s">
        <v>120</v>
      </c>
      <c r="D22" s="114" t="s">
        <v>79</v>
      </c>
      <c r="E22" s="114" t="s">
        <v>121</v>
      </c>
      <c r="F22" s="114" t="s">
        <v>81</v>
      </c>
      <c r="G22" s="45">
        <v>44993</v>
      </c>
      <c r="H22" s="14" t="s">
        <v>82</v>
      </c>
      <c r="I22" s="14" t="s">
        <v>83</v>
      </c>
      <c r="J22" s="15" t="s">
        <v>98</v>
      </c>
      <c r="K22" s="27">
        <v>4</v>
      </c>
      <c r="L22" s="27">
        <v>11</v>
      </c>
      <c r="M22" s="15" t="s">
        <v>99</v>
      </c>
      <c r="N22" s="24"/>
    </row>
    <row r="23" spans="2:14" ht="16.5" customHeight="1">
      <c r="B23" s="27">
        <v>16</v>
      </c>
      <c r="C23" s="114" t="s">
        <v>122</v>
      </c>
      <c r="D23" s="114" t="s">
        <v>79</v>
      </c>
      <c r="E23" s="114" t="s">
        <v>123</v>
      </c>
      <c r="F23" s="114" t="s">
        <v>81</v>
      </c>
      <c r="G23" s="45">
        <v>45001</v>
      </c>
      <c r="H23" s="14" t="s">
        <v>87</v>
      </c>
      <c r="I23" s="14" t="s">
        <v>124</v>
      </c>
      <c r="J23" s="15" t="s">
        <v>89</v>
      </c>
      <c r="K23" s="27">
        <v>2</v>
      </c>
      <c r="L23" s="27">
        <v>12</v>
      </c>
      <c r="M23" s="15"/>
      <c r="N23" s="24"/>
    </row>
    <row r="24" spans="2:14" ht="16.5" customHeight="1">
      <c r="B24" s="27">
        <v>17</v>
      </c>
      <c r="C24" s="114" t="s">
        <v>122</v>
      </c>
      <c r="D24" s="114" t="s">
        <v>20</v>
      </c>
      <c r="E24" s="114" t="s">
        <v>125</v>
      </c>
      <c r="F24" s="114" t="s">
        <v>126</v>
      </c>
      <c r="G24" s="45">
        <v>44994</v>
      </c>
      <c r="H24" s="14" t="s">
        <v>92</v>
      </c>
      <c r="I24" s="14" t="s">
        <v>124</v>
      </c>
      <c r="J24" s="15" t="s">
        <v>89</v>
      </c>
      <c r="K24" s="27">
        <v>2</v>
      </c>
      <c r="L24" s="27">
        <v>12</v>
      </c>
      <c r="M24" s="15"/>
      <c r="N24" s="24"/>
    </row>
    <row r="25" spans="2:14" ht="16.5" customHeight="1">
      <c r="B25" s="27">
        <v>18</v>
      </c>
      <c r="C25" s="114" t="s">
        <v>127</v>
      </c>
      <c r="D25" s="114" t="s">
        <v>79</v>
      </c>
      <c r="E25" s="114" t="s">
        <v>128</v>
      </c>
      <c r="F25" s="114" t="s">
        <v>81</v>
      </c>
      <c r="G25" s="45">
        <v>44994</v>
      </c>
      <c r="H25" s="14" t="s">
        <v>87</v>
      </c>
      <c r="I25" s="14" t="s">
        <v>113</v>
      </c>
      <c r="J25" s="15" t="s">
        <v>89</v>
      </c>
      <c r="K25" s="27">
        <v>4</v>
      </c>
      <c r="L25" s="27">
        <v>13</v>
      </c>
      <c r="M25" s="15"/>
      <c r="N25" s="24"/>
    </row>
    <row r="26" spans="2:14" ht="16.5" customHeight="1">
      <c r="B26" s="27">
        <v>19</v>
      </c>
      <c r="C26" s="114" t="s">
        <v>129</v>
      </c>
      <c r="D26" s="114" t="s">
        <v>79</v>
      </c>
      <c r="E26" s="114" t="s">
        <v>130</v>
      </c>
      <c r="F26" s="114" t="s">
        <v>81</v>
      </c>
      <c r="G26" s="45">
        <v>45001</v>
      </c>
      <c r="H26" s="14" t="s">
        <v>87</v>
      </c>
      <c r="I26" s="14" t="s">
        <v>113</v>
      </c>
      <c r="J26" s="15" t="s">
        <v>89</v>
      </c>
      <c r="K26" s="27">
        <v>3</v>
      </c>
      <c r="L26" s="27">
        <v>14</v>
      </c>
      <c r="M26" s="15"/>
      <c r="N26" s="24"/>
    </row>
    <row r="27" spans="2:14" ht="16.5" customHeight="1">
      <c r="B27" s="27">
        <v>20</v>
      </c>
      <c r="C27" s="114" t="s">
        <v>129</v>
      </c>
      <c r="D27" s="114" t="s">
        <v>20</v>
      </c>
      <c r="E27" s="114" t="s">
        <v>131</v>
      </c>
      <c r="F27" s="114" t="s">
        <v>132</v>
      </c>
      <c r="G27" s="45">
        <v>44994</v>
      </c>
      <c r="H27" s="14" t="s">
        <v>92</v>
      </c>
      <c r="I27" s="14" t="s">
        <v>113</v>
      </c>
      <c r="J27" s="15" t="s">
        <v>89</v>
      </c>
      <c r="K27" s="27">
        <v>1</v>
      </c>
      <c r="L27" s="27">
        <v>14</v>
      </c>
      <c r="M27" s="15"/>
      <c r="N27" s="24"/>
    </row>
    <row r="28" spans="2:14" ht="16.5" customHeight="1">
      <c r="B28" s="27">
        <v>21</v>
      </c>
      <c r="C28" s="114" t="s">
        <v>133</v>
      </c>
      <c r="D28" s="114" t="s">
        <v>79</v>
      </c>
      <c r="E28" s="114" t="s">
        <v>134</v>
      </c>
      <c r="F28" s="114" t="s">
        <v>81</v>
      </c>
      <c r="G28" s="45">
        <v>44994</v>
      </c>
      <c r="H28" s="14" t="s">
        <v>82</v>
      </c>
      <c r="I28" s="14" t="s">
        <v>83</v>
      </c>
      <c r="J28" s="15" t="s">
        <v>98</v>
      </c>
      <c r="K28" s="27">
        <v>3</v>
      </c>
      <c r="L28" s="27">
        <v>15</v>
      </c>
      <c r="M28" s="15" t="s">
        <v>99</v>
      </c>
      <c r="N28" s="24"/>
    </row>
    <row r="29" spans="2:14" ht="16.5" customHeight="1">
      <c r="B29" s="27">
        <v>22</v>
      </c>
      <c r="C29" s="114" t="s">
        <v>135</v>
      </c>
      <c r="D29" s="114" t="s">
        <v>79</v>
      </c>
      <c r="E29" s="114" t="s">
        <v>136</v>
      </c>
      <c r="F29" s="114" t="s">
        <v>81</v>
      </c>
      <c r="G29" s="45">
        <v>44992</v>
      </c>
      <c r="H29" s="14" t="s">
        <v>87</v>
      </c>
      <c r="I29" s="14" t="s">
        <v>113</v>
      </c>
      <c r="J29" s="15" t="s">
        <v>89</v>
      </c>
      <c r="K29" s="27">
        <v>3</v>
      </c>
      <c r="L29" s="27">
        <v>16</v>
      </c>
      <c r="M29" s="15"/>
      <c r="N29" s="24"/>
    </row>
    <row r="30" spans="2:14" ht="16.5" customHeight="1">
      <c r="B30" s="27">
        <v>23</v>
      </c>
      <c r="C30" s="114" t="s">
        <v>137</v>
      </c>
      <c r="D30" s="114" t="s">
        <v>79</v>
      </c>
      <c r="E30" s="114" t="s">
        <v>138</v>
      </c>
      <c r="F30" s="114" t="s">
        <v>81</v>
      </c>
      <c r="G30" s="45">
        <v>44991</v>
      </c>
      <c r="H30" s="14" t="s">
        <v>87</v>
      </c>
      <c r="I30" s="14" t="s">
        <v>139</v>
      </c>
      <c r="J30" s="15" t="s">
        <v>89</v>
      </c>
      <c r="K30" s="27">
        <v>2</v>
      </c>
      <c r="L30" s="27">
        <v>17</v>
      </c>
      <c r="M30" s="15"/>
      <c r="N30" s="24"/>
    </row>
    <row r="31" spans="2:14" ht="16.5" customHeight="1">
      <c r="B31" s="27">
        <v>24</v>
      </c>
      <c r="C31" s="114" t="s">
        <v>137</v>
      </c>
      <c r="D31" s="114" t="s">
        <v>20</v>
      </c>
      <c r="E31" s="114" t="s">
        <v>140</v>
      </c>
      <c r="F31" s="114" t="s">
        <v>141</v>
      </c>
      <c r="G31" s="45">
        <v>44994</v>
      </c>
      <c r="H31" s="14" t="s">
        <v>92</v>
      </c>
      <c r="I31" s="14" t="s">
        <v>139</v>
      </c>
      <c r="J31" s="15" t="s">
        <v>89</v>
      </c>
      <c r="K31" s="27">
        <v>1</v>
      </c>
      <c r="L31" s="27">
        <v>17</v>
      </c>
      <c r="M31" s="15"/>
      <c r="N31" s="24"/>
    </row>
    <row r="32" spans="2:14" ht="16.5" customHeight="1">
      <c r="B32" s="27">
        <v>25</v>
      </c>
      <c r="C32" s="114" t="s">
        <v>142</v>
      </c>
      <c r="D32" s="114" t="s">
        <v>79</v>
      </c>
      <c r="E32" s="114" t="s">
        <v>143</v>
      </c>
      <c r="F32" s="114" t="s">
        <v>81</v>
      </c>
      <c r="G32" s="45">
        <v>44994</v>
      </c>
      <c r="H32" s="14" t="s">
        <v>87</v>
      </c>
      <c r="I32" s="14" t="s">
        <v>144</v>
      </c>
      <c r="J32" s="15" t="s">
        <v>89</v>
      </c>
      <c r="K32" s="27">
        <v>2</v>
      </c>
      <c r="L32" s="27">
        <v>18</v>
      </c>
      <c r="M32" s="15"/>
      <c r="N32" s="24"/>
    </row>
    <row r="33" spans="2:14" ht="16.5" customHeight="1">
      <c r="B33" s="27">
        <v>26</v>
      </c>
      <c r="C33" s="114" t="s">
        <v>145</v>
      </c>
      <c r="D33" s="114" t="s">
        <v>79</v>
      </c>
      <c r="E33" s="114" t="s">
        <v>146</v>
      </c>
      <c r="F33" s="114" t="s">
        <v>81</v>
      </c>
      <c r="G33" s="45">
        <v>44992</v>
      </c>
      <c r="H33" s="14" t="s">
        <v>87</v>
      </c>
      <c r="I33" s="14" t="s">
        <v>144</v>
      </c>
      <c r="J33" s="15" t="s">
        <v>89</v>
      </c>
      <c r="K33" s="27">
        <v>2</v>
      </c>
      <c r="L33" s="27">
        <v>19</v>
      </c>
      <c r="M33" s="15"/>
      <c r="N33" s="24"/>
    </row>
    <row r="34" spans="2:14" ht="16.5" customHeight="1">
      <c r="B34" s="27">
        <v>27</v>
      </c>
      <c r="C34" s="114" t="s">
        <v>147</v>
      </c>
      <c r="D34" s="114" t="s">
        <v>79</v>
      </c>
      <c r="E34" s="114" t="s">
        <v>148</v>
      </c>
      <c r="F34" s="114" t="s">
        <v>81</v>
      </c>
      <c r="G34" s="45">
        <v>44993</v>
      </c>
      <c r="H34" s="14" t="s">
        <v>87</v>
      </c>
      <c r="I34" s="14" t="s">
        <v>149</v>
      </c>
      <c r="J34" s="15" t="s">
        <v>89</v>
      </c>
      <c r="K34" s="27">
        <v>2</v>
      </c>
      <c r="L34" s="27">
        <v>20</v>
      </c>
      <c r="M34" s="15"/>
      <c r="N34" s="24"/>
    </row>
    <row r="35" spans="2:14" ht="16.5" customHeight="1">
      <c r="B35" s="27">
        <v>28</v>
      </c>
      <c r="C35" s="114" t="s">
        <v>150</v>
      </c>
      <c r="D35" s="114" t="s">
        <v>79</v>
      </c>
      <c r="E35" s="114" t="s">
        <v>151</v>
      </c>
      <c r="F35" s="114" t="s">
        <v>81</v>
      </c>
      <c r="G35" s="45">
        <v>44992</v>
      </c>
      <c r="H35" s="14" t="s">
        <v>87</v>
      </c>
      <c r="I35" s="14" t="s">
        <v>149</v>
      </c>
      <c r="J35" s="15" t="s">
        <v>89</v>
      </c>
      <c r="K35" s="27">
        <v>2</v>
      </c>
      <c r="L35" s="27">
        <v>21</v>
      </c>
      <c r="M35" s="15"/>
      <c r="N35" s="24"/>
    </row>
    <row r="36" spans="2:14" ht="16.5" customHeight="1">
      <c r="B36" s="27">
        <v>29</v>
      </c>
      <c r="C36" s="114" t="s">
        <v>152</v>
      </c>
      <c r="D36" s="114" t="s">
        <v>79</v>
      </c>
      <c r="E36" s="114" t="s">
        <v>153</v>
      </c>
      <c r="F36" s="114" t="s">
        <v>81</v>
      </c>
      <c r="G36" s="45">
        <v>45001</v>
      </c>
      <c r="H36" s="14" t="s">
        <v>87</v>
      </c>
      <c r="I36" s="14" t="s">
        <v>154</v>
      </c>
      <c r="J36" s="15" t="s">
        <v>89</v>
      </c>
      <c r="K36" s="27">
        <v>1</v>
      </c>
      <c r="L36" s="27">
        <v>22</v>
      </c>
      <c r="M36" s="15"/>
      <c r="N36" s="24"/>
    </row>
    <row r="37" spans="2:14" ht="16.5" customHeight="1">
      <c r="B37" s="27">
        <v>30</v>
      </c>
      <c r="C37" s="114" t="s">
        <v>152</v>
      </c>
      <c r="D37" s="114" t="s">
        <v>20</v>
      </c>
      <c r="E37" s="114" t="s">
        <v>155</v>
      </c>
      <c r="F37" s="114" t="s">
        <v>156</v>
      </c>
      <c r="G37" s="45">
        <v>44994</v>
      </c>
      <c r="H37" s="14" t="s">
        <v>92</v>
      </c>
      <c r="I37" s="14" t="s">
        <v>154</v>
      </c>
      <c r="J37" s="15" t="s">
        <v>89</v>
      </c>
      <c r="K37" s="27">
        <v>1</v>
      </c>
      <c r="L37" s="27">
        <v>22</v>
      </c>
      <c r="M37" s="15"/>
      <c r="N37" s="24"/>
    </row>
    <row r="38" spans="2:14" ht="16.5" customHeight="1">
      <c r="B38" s="27">
        <v>31</v>
      </c>
      <c r="C38" s="114" t="s">
        <v>157</v>
      </c>
      <c r="D38" s="114" t="s">
        <v>79</v>
      </c>
      <c r="E38" s="114" t="s">
        <v>158</v>
      </c>
      <c r="F38" s="114" t="s">
        <v>81</v>
      </c>
      <c r="G38" s="45">
        <v>45001</v>
      </c>
      <c r="H38" s="14" t="s">
        <v>87</v>
      </c>
      <c r="I38" s="14" t="s">
        <v>154</v>
      </c>
      <c r="J38" s="15" t="s">
        <v>89</v>
      </c>
      <c r="K38" s="27">
        <v>1</v>
      </c>
      <c r="L38" s="27">
        <v>23</v>
      </c>
      <c r="M38" s="15"/>
      <c r="N38" s="24"/>
    </row>
    <row r="39" spans="2:14" ht="16.5" customHeight="1">
      <c r="B39" s="27">
        <v>32</v>
      </c>
      <c r="C39" s="114" t="s">
        <v>157</v>
      </c>
      <c r="D39" s="114" t="s">
        <v>20</v>
      </c>
      <c r="E39" s="114" t="s">
        <v>159</v>
      </c>
      <c r="F39" s="114" t="s">
        <v>160</v>
      </c>
      <c r="G39" s="45">
        <v>44994</v>
      </c>
      <c r="H39" s="14" t="s">
        <v>92</v>
      </c>
      <c r="I39" s="14" t="s">
        <v>154</v>
      </c>
      <c r="J39" s="15" t="s">
        <v>89</v>
      </c>
      <c r="K39" s="27">
        <v>1</v>
      </c>
      <c r="L39" s="27">
        <v>23</v>
      </c>
      <c r="M39" s="15"/>
      <c r="N39" s="24"/>
    </row>
    <row r="40" spans="2:14" ht="16.5" customHeight="1">
      <c r="B40" s="27">
        <v>33</v>
      </c>
      <c r="C40" s="114" t="s">
        <v>161</v>
      </c>
      <c r="D40" s="114" t="s">
        <v>79</v>
      </c>
      <c r="E40" s="114" t="s">
        <v>162</v>
      </c>
      <c r="F40" s="114" t="s">
        <v>81</v>
      </c>
      <c r="G40" s="45">
        <v>44992</v>
      </c>
      <c r="H40" s="14" t="s">
        <v>87</v>
      </c>
      <c r="I40" s="14" t="s">
        <v>88</v>
      </c>
      <c r="J40" s="15" t="s">
        <v>89</v>
      </c>
      <c r="K40" s="27">
        <v>2</v>
      </c>
      <c r="L40" s="27">
        <v>24</v>
      </c>
      <c r="M40" s="15"/>
      <c r="N40" s="24"/>
    </row>
    <row r="41" spans="2:14" ht="16.5" customHeight="1">
      <c r="B41" s="27">
        <v>34</v>
      </c>
      <c r="C41" s="114" t="s">
        <v>163</v>
      </c>
      <c r="D41" s="114" t="s">
        <v>20</v>
      </c>
      <c r="E41" s="114" t="s">
        <v>164</v>
      </c>
      <c r="F41" s="114" t="s">
        <v>165</v>
      </c>
      <c r="G41" s="45">
        <v>44994</v>
      </c>
      <c r="H41" s="14" t="s">
        <v>92</v>
      </c>
      <c r="I41" s="14" t="s">
        <v>144</v>
      </c>
      <c r="J41" s="15" t="s">
        <v>89</v>
      </c>
      <c r="K41" s="27">
        <v>1</v>
      </c>
      <c r="L41" s="27">
        <v>25</v>
      </c>
      <c r="M41" s="15" t="s">
        <v>178</v>
      </c>
      <c r="N41" s="24"/>
    </row>
    <row r="42" spans="2:14" ht="16.5" customHeight="1">
      <c r="B42" s="27">
        <v>35</v>
      </c>
      <c r="C42" s="114" t="s">
        <v>163</v>
      </c>
      <c r="D42" s="114" t="s">
        <v>79</v>
      </c>
      <c r="E42" s="114" t="s">
        <v>166</v>
      </c>
      <c r="F42" s="114" t="s">
        <v>81</v>
      </c>
      <c r="G42" s="45">
        <v>45001</v>
      </c>
      <c r="H42" s="14" t="s">
        <v>87</v>
      </c>
      <c r="I42" s="14" t="s">
        <v>144</v>
      </c>
      <c r="J42" s="15" t="s">
        <v>89</v>
      </c>
      <c r="K42" s="27">
        <v>0</v>
      </c>
      <c r="L42" s="27">
        <v>25</v>
      </c>
      <c r="M42" s="15"/>
      <c r="N42" s="24"/>
    </row>
    <row r="43" spans="2:14" ht="16.5" customHeight="1">
      <c r="B43" s="27">
        <v>36</v>
      </c>
      <c r="C43" s="114" t="s">
        <v>167</v>
      </c>
      <c r="D43" s="114" t="s">
        <v>79</v>
      </c>
      <c r="E43" s="114" t="s">
        <v>168</v>
      </c>
      <c r="F43" s="114" t="s">
        <v>81</v>
      </c>
      <c r="G43" s="45">
        <v>44993</v>
      </c>
      <c r="H43" s="14" t="s">
        <v>87</v>
      </c>
      <c r="I43" s="14" t="s">
        <v>149</v>
      </c>
      <c r="J43" s="15" t="s">
        <v>89</v>
      </c>
      <c r="K43" s="27">
        <v>1</v>
      </c>
      <c r="L43" s="27">
        <v>26</v>
      </c>
      <c r="M43" s="15"/>
      <c r="N43" s="24"/>
    </row>
    <row r="44" spans="2:14" ht="16.5" customHeight="1">
      <c r="B44" s="27">
        <v>37</v>
      </c>
      <c r="C44" s="114" t="s">
        <v>169</v>
      </c>
      <c r="D44" s="114" t="s">
        <v>79</v>
      </c>
      <c r="E44" s="114" t="s">
        <v>170</v>
      </c>
      <c r="F44" s="114" t="s">
        <v>81</v>
      </c>
      <c r="G44" s="45">
        <v>44992</v>
      </c>
      <c r="H44" s="14" t="s">
        <v>87</v>
      </c>
      <c r="I44" s="14" t="s">
        <v>149</v>
      </c>
      <c r="J44" s="15" t="s">
        <v>89</v>
      </c>
      <c r="K44" s="27">
        <v>1</v>
      </c>
      <c r="L44" s="27">
        <v>27</v>
      </c>
      <c r="M44" s="15"/>
      <c r="N44" s="24"/>
    </row>
    <row r="45" spans="2:14" ht="16.5" customHeight="1">
      <c r="B45" s="27">
        <v>38</v>
      </c>
      <c r="C45" s="114" t="s">
        <v>171</v>
      </c>
      <c r="D45" s="114" t="s">
        <v>79</v>
      </c>
      <c r="E45" s="114" t="s">
        <v>172</v>
      </c>
      <c r="F45" s="114" t="s">
        <v>81</v>
      </c>
      <c r="G45" s="45">
        <v>44993</v>
      </c>
      <c r="H45" s="14" t="s">
        <v>87</v>
      </c>
      <c r="I45" s="14" t="s">
        <v>173</v>
      </c>
      <c r="J45" s="15" t="s">
        <v>84</v>
      </c>
      <c r="K45" s="27">
        <v>1</v>
      </c>
      <c r="L45" s="27">
        <v>28</v>
      </c>
      <c r="M45" s="15"/>
      <c r="N45" s="24"/>
    </row>
    <row r="46" spans="2:14" ht="16.5" customHeight="1">
      <c r="B46" s="27">
        <v>39</v>
      </c>
      <c r="C46" s="114" t="s">
        <v>174</v>
      </c>
      <c r="D46" s="114" t="s">
        <v>20</v>
      </c>
      <c r="E46" s="114" t="s">
        <v>175</v>
      </c>
      <c r="F46" s="114" t="s">
        <v>176</v>
      </c>
      <c r="G46" s="45">
        <v>44994</v>
      </c>
      <c r="H46" s="14" t="s">
        <v>92</v>
      </c>
      <c r="I46" s="14" t="s">
        <v>124</v>
      </c>
      <c r="J46" s="15" t="s">
        <v>89</v>
      </c>
      <c r="K46" s="27">
        <v>1</v>
      </c>
      <c r="L46" s="27">
        <v>29</v>
      </c>
      <c r="M46" s="15"/>
      <c r="N46" s="24"/>
    </row>
    <row r="47" spans="2:14" ht="16.5" customHeight="1">
      <c r="B47" s="27">
        <v>40</v>
      </c>
      <c r="C47" s="114" t="s">
        <v>174</v>
      </c>
      <c r="D47" s="114" t="s">
        <v>79</v>
      </c>
      <c r="E47" s="114" t="s">
        <v>177</v>
      </c>
      <c r="F47" s="114" t="s">
        <v>81</v>
      </c>
      <c r="G47" s="45">
        <v>45001</v>
      </c>
      <c r="H47" s="14" t="s">
        <v>87</v>
      </c>
      <c r="I47" s="14" t="s">
        <v>124</v>
      </c>
      <c r="J47" s="15" t="s">
        <v>89</v>
      </c>
      <c r="K47" s="27">
        <v>0</v>
      </c>
      <c r="L47" s="27">
        <v>29</v>
      </c>
      <c r="M47" s="15" t="s">
        <v>178</v>
      </c>
      <c r="N47" s="24"/>
    </row>
    <row r="48" spans="2:14">
      <c r="B48" s="27">
        <v>41</v>
      </c>
      <c r="C48" s="114" t="s">
        <v>179</v>
      </c>
      <c r="D48" s="114" t="s">
        <v>20</v>
      </c>
      <c r="E48" s="114" t="s">
        <v>180</v>
      </c>
      <c r="F48" s="114" t="s">
        <v>181</v>
      </c>
      <c r="G48" s="45">
        <v>44994</v>
      </c>
      <c r="H48" s="14" t="s">
        <v>92</v>
      </c>
      <c r="I48" s="14" t="s">
        <v>182</v>
      </c>
      <c r="J48" s="15" t="s">
        <v>89</v>
      </c>
      <c r="K48" s="27">
        <v>0</v>
      </c>
      <c r="L48" s="27">
        <v>30</v>
      </c>
      <c r="M48" s="15" t="s">
        <v>178</v>
      </c>
      <c r="N48" s="24"/>
    </row>
    <row r="49" spans="2:14">
      <c r="B49" s="27">
        <v>42</v>
      </c>
      <c r="C49" s="114" t="s">
        <v>179</v>
      </c>
      <c r="D49" s="114" t="s">
        <v>79</v>
      </c>
      <c r="E49" s="114" t="s">
        <v>183</v>
      </c>
      <c r="F49" s="114" t="s">
        <v>81</v>
      </c>
      <c r="G49" s="45">
        <v>45001</v>
      </c>
      <c r="H49" s="14" t="s">
        <v>87</v>
      </c>
      <c r="I49" s="14" t="s">
        <v>182</v>
      </c>
      <c r="J49" s="15" t="s">
        <v>89</v>
      </c>
      <c r="K49" s="27">
        <v>0</v>
      </c>
      <c r="L49" s="27">
        <v>30</v>
      </c>
      <c r="M49" s="15" t="s">
        <v>178</v>
      </c>
      <c r="N49" s="24"/>
    </row>
    <row r="50" spans="2:14">
      <c r="B50" s="27">
        <v>43</v>
      </c>
      <c r="C50" s="114" t="s">
        <v>184</v>
      </c>
      <c r="D50" s="114" t="s">
        <v>20</v>
      </c>
      <c r="E50" s="114" t="s">
        <v>185</v>
      </c>
      <c r="F50" s="114" t="s">
        <v>186</v>
      </c>
      <c r="G50" s="45">
        <v>44994</v>
      </c>
      <c r="H50" s="14" t="s">
        <v>92</v>
      </c>
      <c r="I50" s="14" t="s">
        <v>124</v>
      </c>
      <c r="J50" s="15" t="s">
        <v>89</v>
      </c>
      <c r="K50" s="27">
        <v>0</v>
      </c>
      <c r="L50" s="27">
        <v>31</v>
      </c>
      <c r="M50" s="15" t="s">
        <v>178</v>
      </c>
      <c r="N50" s="24"/>
    </row>
    <row r="51" spans="2:14">
      <c r="B51" s="27">
        <v>44</v>
      </c>
      <c r="C51" s="114" t="s">
        <v>184</v>
      </c>
      <c r="D51" s="114" t="s">
        <v>79</v>
      </c>
      <c r="E51" s="114" t="s">
        <v>187</v>
      </c>
      <c r="F51" s="114" t="s">
        <v>81</v>
      </c>
      <c r="G51" s="45">
        <v>45001</v>
      </c>
      <c r="H51" s="14" t="s">
        <v>87</v>
      </c>
      <c r="I51" s="14" t="s">
        <v>124</v>
      </c>
      <c r="J51" s="15" t="s">
        <v>89</v>
      </c>
      <c r="K51" s="27">
        <v>0</v>
      </c>
      <c r="L51" s="27">
        <v>31</v>
      </c>
      <c r="M51" s="15" t="s">
        <v>178</v>
      </c>
      <c r="N51" s="24"/>
    </row>
    <row r="52" spans="2:14">
      <c r="B52" s="27">
        <v>45</v>
      </c>
      <c r="C52" s="114" t="s">
        <v>188</v>
      </c>
      <c r="D52" s="114" t="s">
        <v>79</v>
      </c>
      <c r="E52" s="114" t="s">
        <v>189</v>
      </c>
      <c r="F52" s="114" t="s">
        <v>81</v>
      </c>
      <c r="G52" s="45">
        <v>44992</v>
      </c>
      <c r="H52" s="14" t="s">
        <v>87</v>
      </c>
      <c r="I52" s="14" t="s">
        <v>190</v>
      </c>
      <c r="J52" s="15" t="s">
        <v>89</v>
      </c>
      <c r="K52" s="27">
        <v>0</v>
      </c>
      <c r="L52" s="27">
        <v>32</v>
      </c>
      <c r="M52" s="15" t="s">
        <v>178</v>
      </c>
      <c r="N52" s="24"/>
    </row>
    <row r="53" spans="2:14">
      <c r="B53" s="27">
        <v>46</v>
      </c>
      <c r="C53" s="114" t="s">
        <v>191</v>
      </c>
      <c r="D53" s="114" t="s">
        <v>79</v>
      </c>
      <c r="E53" s="114" t="s">
        <v>192</v>
      </c>
      <c r="F53" s="114" t="s">
        <v>81</v>
      </c>
      <c r="G53" s="45">
        <v>44993</v>
      </c>
      <c r="H53" s="14" t="s">
        <v>87</v>
      </c>
      <c r="I53" s="14" t="s">
        <v>190</v>
      </c>
      <c r="J53" s="15" t="s">
        <v>89</v>
      </c>
      <c r="K53" s="27">
        <v>0</v>
      </c>
      <c r="L53" s="27">
        <v>33</v>
      </c>
      <c r="M53" s="15" t="s">
        <v>178</v>
      </c>
      <c r="N53" s="24"/>
    </row>
    <row r="54" spans="2:14">
      <c r="B54" s="27">
        <v>47</v>
      </c>
      <c r="C54" s="114" t="s">
        <v>85</v>
      </c>
      <c r="D54" s="114" t="s">
        <v>79</v>
      </c>
      <c r="E54" s="114" t="s">
        <v>193</v>
      </c>
      <c r="F54" s="114" t="s">
        <v>194</v>
      </c>
      <c r="G54" s="45">
        <v>45012</v>
      </c>
      <c r="H54" s="14" t="s">
        <v>87</v>
      </c>
      <c r="I54" s="14" t="s">
        <v>88</v>
      </c>
      <c r="J54" s="15" t="s">
        <v>89</v>
      </c>
      <c r="K54" s="27"/>
      <c r="L54" s="27"/>
      <c r="M54" s="15"/>
      <c r="N54" s="24"/>
    </row>
    <row r="55" spans="2:14">
      <c r="B55" s="27">
        <v>48</v>
      </c>
      <c r="C55" s="114" t="s">
        <v>116</v>
      </c>
      <c r="D55" s="114" t="s">
        <v>79</v>
      </c>
      <c r="E55" s="114" t="s">
        <v>195</v>
      </c>
      <c r="F55" s="114" t="s">
        <v>196</v>
      </c>
      <c r="G55" s="45">
        <v>45013</v>
      </c>
      <c r="H55" s="14" t="s">
        <v>87</v>
      </c>
      <c r="I55" s="14" t="s">
        <v>88</v>
      </c>
      <c r="J55" s="15" t="s">
        <v>89</v>
      </c>
      <c r="K55" s="27"/>
      <c r="L55" s="27"/>
      <c r="M55" s="15"/>
      <c r="N55" s="24"/>
    </row>
    <row r="56" spans="2:14">
      <c r="B56" s="27">
        <v>49</v>
      </c>
      <c r="C56" s="114" t="s">
        <v>93</v>
      </c>
      <c r="D56" s="114" t="s">
        <v>79</v>
      </c>
      <c r="E56" s="114" t="s">
        <v>197</v>
      </c>
      <c r="F56" s="114" t="s">
        <v>198</v>
      </c>
      <c r="G56" s="45">
        <v>45013</v>
      </c>
      <c r="H56" s="14" t="s">
        <v>87</v>
      </c>
      <c r="I56" s="14" t="s">
        <v>95</v>
      </c>
      <c r="J56" s="15" t="s">
        <v>89</v>
      </c>
      <c r="K56" s="27"/>
      <c r="L56" s="27"/>
      <c r="M56" s="15"/>
      <c r="N56" s="24"/>
    </row>
    <row r="57" spans="2:14">
      <c r="B57" s="27">
        <v>50</v>
      </c>
      <c r="C57" s="114" t="s">
        <v>85</v>
      </c>
      <c r="D57" s="114" t="s">
        <v>79</v>
      </c>
      <c r="E57" s="114" t="s">
        <v>199</v>
      </c>
      <c r="F57" s="114" t="s">
        <v>200</v>
      </c>
      <c r="G57" s="45">
        <v>45013</v>
      </c>
      <c r="H57" s="14" t="s">
        <v>87</v>
      </c>
      <c r="I57" s="14" t="s">
        <v>88</v>
      </c>
      <c r="J57" s="15" t="s">
        <v>89</v>
      </c>
      <c r="K57" s="27"/>
      <c r="L57" s="27"/>
      <c r="M57" s="15"/>
      <c r="N57" s="24"/>
    </row>
    <row r="58" spans="2:14">
      <c r="B58" s="27">
        <v>51</v>
      </c>
      <c r="C58" s="114" t="s">
        <v>116</v>
      </c>
      <c r="D58" s="114" t="s">
        <v>79</v>
      </c>
      <c r="E58" s="114" t="s">
        <v>201</v>
      </c>
      <c r="F58" s="114" t="s">
        <v>202</v>
      </c>
      <c r="G58" s="45">
        <v>45013</v>
      </c>
      <c r="H58" s="14" t="s">
        <v>87</v>
      </c>
      <c r="I58" s="14" t="s">
        <v>88</v>
      </c>
      <c r="J58" s="15" t="s">
        <v>89</v>
      </c>
      <c r="K58" s="27"/>
      <c r="L58" s="27"/>
      <c r="M58" s="15"/>
      <c r="N58" s="24"/>
    </row>
    <row r="59" spans="2:14">
      <c r="B59" s="27">
        <v>52</v>
      </c>
      <c r="C59" s="114" t="s">
        <v>93</v>
      </c>
      <c r="D59" s="114" t="s">
        <v>79</v>
      </c>
      <c r="E59" s="114" t="s">
        <v>203</v>
      </c>
      <c r="F59" s="114" t="s">
        <v>204</v>
      </c>
      <c r="G59" s="45">
        <v>45013</v>
      </c>
      <c r="H59" s="14" t="s">
        <v>87</v>
      </c>
      <c r="I59" s="14" t="s">
        <v>95</v>
      </c>
      <c r="J59" s="15" t="s">
        <v>89</v>
      </c>
      <c r="K59" s="27"/>
      <c r="L59" s="27"/>
      <c r="M59" s="15"/>
      <c r="N59" s="24"/>
    </row>
    <row r="60" spans="2:14">
      <c r="B60" s="27">
        <v>53</v>
      </c>
      <c r="C60" s="114" t="s">
        <v>85</v>
      </c>
      <c r="D60" s="114" t="s">
        <v>79</v>
      </c>
      <c r="E60" s="114" t="s">
        <v>205</v>
      </c>
      <c r="F60" s="114" t="s">
        <v>206</v>
      </c>
      <c r="G60" s="45">
        <v>45014</v>
      </c>
      <c r="H60" s="14" t="s">
        <v>87</v>
      </c>
      <c r="I60" s="14" t="s">
        <v>88</v>
      </c>
      <c r="J60" s="15" t="s">
        <v>89</v>
      </c>
      <c r="K60" s="27"/>
      <c r="L60" s="27"/>
      <c r="M60" s="15"/>
      <c r="N60" s="24"/>
    </row>
    <row r="61" spans="2:14">
      <c r="B61" s="27">
        <v>54</v>
      </c>
      <c r="C61" s="114" t="s">
        <v>116</v>
      </c>
      <c r="D61" s="114" t="s">
        <v>79</v>
      </c>
      <c r="E61" s="114" t="s">
        <v>207</v>
      </c>
      <c r="F61" s="114" t="s">
        <v>208</v>
      </c>
      <c r="G61" s="45">
        <v>45014</v>
      </c>
      <c r="H61" s="14" t="s">
        <v>87</v>
      </c>
      <c r="I61" s="14" t="s">
        <v>88</v>
      </c>
      <c r="J61" s="15" t="s">
        <v>89</v>
      </c>
      <c r="K61" s="27"/>
      <c r="L61" s="27"/>
      <c r="M61" s="15"/>
      <c r="N61" s="24"/>
    </row>
    <row r="62" spans="2:14">
      <c r="B62" s="27">
        <v>55</v>
      </c>
      <c r="C62" s="114" t="s">
        <v>93</v>
      </c>
      <c r="D62" s="114" t="s">
        <v>79</v>
      </c>
      <c r="E62" s="114" t="s">
        <v>209</v>
      </c>
      <c r="F62" s="114" t="s">
        <v>210</v>
      </c>
      <c r="G62" s="45">
        <v>45014</v>
      </c>
      <c r="H62" s="14" t="s">
        <v>87</v>
      </c>
      <c r="I62" s="14" t="s">
        <v>95</v>
      </c>
      <c r="J62" s="15" t="s">
        <v>89</v>
      </c>
      <c r="K62" s="27"/>
      <c r="L62" s="27"/>
      <c r="M62" s="15"/>
      <c r="N62" s="24"/>
    </row>
    <row r="63" spans="2:14">
      <c r="B63" s="27">
        <v>56</v>
      </c>
      <c r="C63" s="114" t="s">
        <v>85</v>
      </c>
      <c r="D63" s="114" t="s">
        <v>79</v>
      </c>
      <c r="E63" s="114" t="s">
        <v>211</v>
      </c>
      <c r="F63" s="114" t="s">
        <v>212</v>
      </c>
      <c r="G63" s="45">
        <v>45014</v>
      </c>
      <c r="H63" s="14" t="s">
        <v>87</v>
      </c>
      <c r="I63" s="14" t="s">
        <v>88</v>
      </c>
      <c r="J63" s="15" t="s">
        <v>89</v>
      </c>
      <c r="K63" s="27"/>
      <c r="L63" s="27"/>
      <c r="M63" s="15"/>
      <c r="N63" s="24"/>
    </row>
    <row r="64" spans="2:14">
      <c r="B64" s="27">
        <v>57</v>
      </c>
      <c r="C64" s="114" t="s">
        <v>116</v>
      </c>
      <c r="D64" s="114" t="s">
        <v>79</v>
      </c>
      <c r="E64" s="114" t="s">
        <v>213</v>
      </c>
      <c r="F64" s="114" t="s">
        <v>214</v>
      </c>
      <c r="G64" s="45">
        <v>45014</v>
      </c>
      <c r="H64" s="14" t="s">
        <v>87</v>
      </c>
      <c r="I64" s="14" t="s">
        <v>88</v>
      </c>
      <c r="J64" s="15" t="s">
        <v>89</v>
      </c>
      <c r="K64" s="27"/>
      <c r="L64" s="27"/>
      <c r="M64" s="15"/>
      <c r="N64" s="24"/>
    </row>
    <row r="65" spans="2:14">
      <c r="B65" s="27">
        <v>58</v>
      </c>
      <c r="C65" s="114" t="s">
        <v>93</v>
      </c>
      <c r="D65" s="114" t="s">
        <v>79</v>
      </c>
      <c r="E65" s="114" t="s">
        <v>215</v>
      </c>
      <c r="F65" s="114" t="s">
        <v>216</v>
      </c>
      <c r="G65" s="45">
        <v>45014</v>
      </c>
      <c r="H65" s="14" t="s">
        <v>87</v>
      </c>
      <c r="I65" s="14" t="s">
        <v>95</v>
      </c>
      <c r="J65" s="15" t="s">
        <v>89</v>
      </c>
      <c r="K65" s="27"/>
      <c r="L65" s="27"/>
      <c r="M65" s="15"/>
      <c r="N65" s="24"/>
    </row>
    <row r="66" spans="2:14">
      <c r="B66" s="27">
        <v>59</v>
      </c>
      <c r="C66" s="114" t="s">
        <v>85</v>
      </c>
      <c r="D66" s="114" t="s">
        <v>79</v>
      </c>
      <c r="E66" s="114" t="s">
        <v>217</v>
      </c>
      <c r="F66" s="114" t="s">
        <v>218</v>
      </c>
      <c r="G66" s="45">
        <v>45014</v>
      </c>
      <c r="H66" s="14" t="s">
        <v>87</v>
      </c>
      <c r="I66" s="14" t="s">
        <v>88</v>
      </c>
      <c r="J66" s="15" t="s">
        <v>89</v>
      </c>
      <c r="K66" s="27"/>
      <c r="L66" s="27"/>
      <c r="M66" s="15"/>
      <c r="N66" s="24"/>
    </row>
    <row r="67" spans="2:14">
      <c r="B67" s="27">
        <v>60</v>
      </c>
      <c r="C67" s="114" t="s">
        <v>116</v>
      </c>
      <c r="D67" s="114" t="s">
        <v>79</v>
      </c>
      <c r="E67" s="114" t="s">
        <v>219</v>
      </c>
      <c r="F67" s="114" t="s">
        <v>220</v>
      </c>
      <c r="G67" s="45">
        <v>45014</v>
      </c>
      <c r="H67" s="14" t="s">
        <v>87</v>
      </c>
      <c r="I67" s="14" t="s">
        <v>88</v>
      </c>
      <c r="J67" s="15" t="s">
        <v>89</v>
      </c>
      <c r="K67" s="27"/>
      <c r="L67" s="27"/>
      <c r="M67" s="15"/>
      <c r="N67" s="24"/>
    </row>
    <row r="68" spans="2:14">
      <c r="B68" s="27">
        <v>61</v>
      </c>
      <c r="C68" s="114" t="s">
        <v>93</v>
      </c>
      <c r="D68" s="114" t="s">
        <v>79</v>
      </c>
      <c r="E68" s="114" t="s">
        <v>221</v>
      </c>
      <c r="F68" s="114" t="s">
        <v>222</v>
      </c>
      <c r="G68" s="45">
        <v>45014</v>
      </c>
      <c r="H68" s="14" t="s">
        <v>87</v>
      </c>
      <c r="I68" s="14" t="s">
        <v>95</v>
      </c>
      <c r="J68" s="15" t="s">
        <v>89</v>
      </c>
      <c r="K68" s="27"/>
      <c r="L68" s="27"/>
      <c r="M68" s="15"/>
      <c r="N68" s="24"/>
    </row>
    <row r="69" spans="2:14">
      <c r="B69" s="27">
        <v>62</v>
      </c>
      <c r="C69" s="114" t="s">
        <v>85</v>
      </c>
      <c r="D69" s="114" t="s">
        <v>79</v>
      </c>
      <c r="E69" s="114" t="s">
        <v>223</v>
      </c>
      <c r="F69" s="114" t="s">
        <v>224</v>
      </c>
      <c r="G69" s="45">
        <v>45014</v>
      </c>
      <c r="H69" s="14" t="s">
        <v>87</v>
      </c>
      <c r="I69" s="14" t="s">
        <v>88</v>
      </c>
      <c r="J69" s="15" t="s">
        <v>89</v>
      </c>
      <c r="K69" s="27"/>
      <c r="L69" s="27"/>
      <c r="M69" s="15"/>
      <c r="N69" s="24"/>
    </row>
    <row r="70" spans="2:14">
      <c r="B70" s="27">
        <v>63</v>
      </c>
      <c r="C70" s="114" t="s">
        <v>116</v>
      </c>
      <c r="D70" s="114" t="s">
        <v>79</v>
      </c>
      <c r="E70" s="114" t="s">
        <v>225</v>
      </c>
      <c r="F70" s="114" t="s">
        <v>226</v>
      </c>
      <c r="G70" s="45">
        <v>45014</v>
      </c>
      <c r="H70" s="14" t="s">
        <v>87</v>
      </c>
      <c r="I70" s="14" t="s">
        <v>88</v>
      </c>
      <c r="J70" s="15" t="s">
        <v>89</v>
      </c>
      <c r="K70" s="27"/>
      <c r="L70" s="27"/>
      <c r="M70" s="15"/>
      <c r="N70" s="24"/>
    </row>
    <row r="71" spans="2:14">
      <c r="B71" s="27">
        <v>64</v>
      </c>
      <c r="C71" s="114" t="s">
        <v>93</v>
      </c>
      <c r="D71" s="114" t="s">
        <v>79</v>
      </c>
      <c r="E71" s="114" t="s">
        <v>227</v>
      </c>
      <c r="F71" s="114" t="s">
        <v>228</v>
      </c>
      <c r="G71" s="45">
        <v>45014</v>
      </c>
      <c r="H71" s="14" t="s">
        <v>87</v>
      </c>
      <c r="I71" s="14" t="s">
        <v>95</v>
      </c>
      <c r="J71" s="15" t="s">
        <v>89</v>
      </c>
      <c r="K71" s="27"/>
      <c r="L71" s="27"/>
      <c r="M71" s="15"/>
      <c r="N71" s="24"/>
    </row>
    <row r="72" spans="2:14">
      <c r="B72" s="27">
        <v>65</v>
      </c>
      <c r="C72" s="114" t="s">
        <v>85</v>
      </c>
      <c r="D72" s="114" t="s">
        <v>79</v>
      </c>
      <c r="E72" s="114" t="s">
        <v>229</v>
      </c>
      <c r="F72" s="114" t="s">
        <v>230</v>
      </c>
      <c r="G72" s="45">
        <v>45014</v>
      </c>
      <c r="H72" s="14" t="s">
        <v>87</v>
      </c>
      <c r="I72" s="14" t="s">
        <v>88</v>
      </c>
      <c r="J72" s="15" t="s">
        <v>89</v>
      </c>
      <c r="K72" s="27"/>
      <c r="L72" s="27"/>
      <c r="M72" s="15"/>
      <c r="N72" s="24"/>
    </row>
    <row r="73" spans="2:14">
      <c r="B73" s="27">
        <v>66</v>
      </c>
      <c r="C73" s="114" t="s">
        <v>116</v>
      </c>
      <c r="D73" s="114" t="s">
        <v>79</v>
      </c>
      <c r="E73" s="114" t="s">
        <v>231</v>
      </c>
      <c r="F73" s="114" t="s">
        <v>232</v>
      </c>
      <c r="G73" s="45">
        <v>45014</v>
      </c>
      <c r="H73" s="14" t="s">
        <v>87</v>
      </c>
      <c r="I73" s="14" t="s">
        <v>88</v>
      </c>
      <c r="J73" s="15" t="s">
        <v>89</v>
      </c>
      <c r="K73" s="27"/>
      <c r="L73" s="27"/>
      <c r="M73" s="15"/>
      <c r="N73" s="24"/>
    </row>
    <row r="74" spans="2:14">
      <c r="B74" s="27">
        <v>67</v>
      </c>
      <c r="C74" s="114" t="s">
        <v>93</v>
      </c>
      <c r="D74" s="114" t="s">
        <v>79</v>
      </c>
      <c r="E74" s="114" t="s">
        <v>233</v>
      </c>
      <c r="F74" s="114" t="s">
        <v>234</v>
      </c>
      <c r="G74" s="45">
        <v>45014</v>
      </c>
      <c r="H74" s="14" t="s">
        <v>87</v>
      </c>
      <c r="I74" s="14" t="s">
        <v>95</v>
      </c>
      <c r="J74" s="15" t="s">
        <v>89</v>
      </c>
      <c r="K74" s="27"/>
      <c r="L74" s="27"/>
      <c r="M74" s="15"/>
      <c r="N74" s="24"/>
    </row>
    <row r="75" spans="2:14">
      <c r="B75" s="27">
        <v>68</v>
      </c>
      <c r="C75" s="114" t="s">
        <v>85</v>
      </c>
      <c r="D75" s="114" t="s">
        <v>79</v>
      </c>
      <c r="E75" s="114" t="s">
        <v>235</v>
      </c>
      <c r="F75" s="114" t="s">
        <v>236</v>
      </c>
      <c r="G75" s="45">
        <v>45014</v>
      </c>
      <c r="H75" s="14" t="s">
        <v>87</v>
      </c>
      <c r="I75" s="14" t="s">
        <v>88</v>
      </c>
      <c r="J75" s="15" t="s">
        <v>89</v>
      </c>
      <c r="K75" s="27"/>
      <c r="L75" s="27"/>
      <c r="M75" s="15"/>
      <c r="N75" s="24"/>
    </row>
    <row r="76" spans="2:14">
      <c r="B76" s="27">
        <v>69</v>
      </c>
      <c r="C76" s="114" t="s">
        <v>116</v>
      </c>
      <c r="D76" s="114" t="s">
        <v>79</v>
      </c>
      <c r="E76" s="114" t="s">
        <v>237</v>
      </c>
      <c r="F76" s="114" t="s">
        <v>238</v>
      </c>
      <c r="G76" s="45">
        <v>45014</v>
      </c>
      <c r="H76" s="14" t="s">
        <v>87</v>
      </c>
      <c r="I76" s="14" t="s">
        <v>88</v>
      </c>
      <c r="J76" s="15" t="s">
        <v>89</v>
      </c>
      <c r="K76" s="27"/>
      <c r="L76" s="27"/>
      <c r="M76" s="15"/>
      <c r="N76" s="24"/>
    </row>
    <row r="77" spans="2:14">
      <c r="B77" s="27">
        <v>70</v>
      </c>
      <c r="C77" s="114" t="s">
        <v>93</v>
      </c>
      <c r="D77" s="114" t="s">
        <v>79</v>
      </c>
      <c r="E77" s="114" t="s">
        <v>239</v>
      </c>
      <c r="F77" s="114" t="s">
        <v>240</v>
      </c>
      <c r="G77" s="45">
        <v>45014</v>
      </c>
      <c r="H77" s="14" t="s">
        <v>87</v>
      </c>
      <c r="I77" s="14" t="s">
        <v>95</v>
      </c>
      <c r="J77" s="15" t="s">
        <v>89</v>
      </c>
      <c r="K77" s="27"/>
      <c r="L77" s="27"/>
      <c r="M77" s="15"/>
      <c r="N77" s="24"/>
    </row>
    <row r="78" spans="2:14">
      <c r="B78" s="27">
        <v>71</v>
      </c>
      <c r="C78" s="114" t="s">
        <v>85</v>
      </c>
      <c r="D78" s="114" t="s">
        <v>79</v>
      </c>
      <c r="E78" s="114" t="s">
        <v>241</v>
      </c>
      <c r="F78" s="114" t="s">
        <v>242</v>
      </c>
      <c r="G78" s="45">
        <v>45014</v>
      </c>
      <c r="H78" s="14" t="s">
        <v>87</v>
      </c>
      <c r="I78" s="14" t="s">
        <v>88</v>
      </c>
      <c r="J78" s="15" t="s">
        <v>89</v>
      </c>
      <c r="K78" s="27"/>
      <c r="L78" s="27"/>
      <c r="M78" s="15"/>
      <c r="N78" s="24"/>
    </row>
    <row r="79" spans="2:14">
      <c r="B79" s="27">
        <v>72</v>
      </c>
      <c r="C79" s="114" t="s">
        <v>116</v>
      </c>
      <c r="D79" s="114" t="s">
        <v>79</v>
      </c>
      <c r="E79" s="114" t="s">
        <v>243</v>
      </c>
      <c r="F79" s="114" t="s">
        <v>244</v>
      </c>
      <c r="G79" s="45">
        <v>45014</v>
      </c>
      <c r="H79" s="14" t="s">
        <v>87</v>
      </c>
      <c r="I79" s="14" t="s">
        <v>88</v>
      </c>
      <c r="J79" s="15" t="s">
        <v>89</v>
      </c>
      <c r="K79" s="27"/>
      <c r="L79" s="27"/>
      <c r="M79" s="15"/>
      <c r="N79" s="24"/>
    </row>
    <row r="80" spans="2:14">
      <c r="B80" s="27">
        <v>73</v>
      </c>
      <c r="C80" s="114" t="s">
        <v>93</v>
      </c>
      <c r="D80" s="114" t="s">
        <v>79</v>
      </c>
      <c r="E80" s="114" t="s">
        <v>245</v>
      </c>
      <c r="F80" s="114" t="s">
        <v>246</v>
      </c>
      <c r="G80" s="45">
        <v>45014</v>
      </c>
      <c r="H80" s="14" t="s">
        <v>87</v>
      </c>
      <c r="I80" s="14" t="s">
        <v>95</v>
      </c>
      <c r="J80" s="15" t="s">
        <v>89</v>
      </c>
      <c r="K80" s="27"/>
      <c r="L80" s="27"/>
      <c r="M80" s="15"/>
      <c r="N80" s="24"/>
    </row>
    <row r="81" spans="2:14">
      <c r="B81" s="27">
        <v>74</v>
      </c>
      <c r="C81" s="114" t="s">
        <v>85</v>
      </c>
      <c r="D81" s="114" t="s">
        <v>79</v>
      </c>
      <c r="E81" s="114" t="s">
        <v>247</v>
      </c>
      <c r="F81" s="114" t="s">
        <v>248</v>
      </c>
      <c r="G81" s="45">
        <v>45014</v>
      </c>
      <c r="H81" s="14" t="s">
        <v>87</v>
      </c>
      <c r="I81" s="14" t="s">
        <v>88</v>
      </c>
      <c r="J81" s="15" t="s">
        <v>89</v>
      </c>
      <c r="K81" s="27"/>
      <c r="L81" s="27"/>
      <c r="M81" s="15"/>
      <c r="N81" s="24"/>
    </row>
    <row r="82" spans="2:14">
      <c r="B82" s="27">
        <v>75</v>
      </c>
      <c r="C82" s="114" t="s">
        <v>116</v>
      </c>
      <c r="D82" s="114" t="s">
        <v>79</v>
      </c>
      <c r="E82" s="114" t="s">
        <v>249</v>
      </c>
      <c r="F82" s="114" t="s">
        <v>250</v>
      </c>
      <c r="G82" s="45">
        <v>45014</v>
      </c>
      <c r="H82" s="14" t="s">
        <v>87</v>
      </c>
      <c r="I82" s="14" t="s">
        <v>88</v>
      </c>
      <c r="J82" s="15" t="s">
        <v>89</v>
      </c>
      <c r="K82" s="27"/>
      <c r="L82" s="27"/>
      <c r="M82" s="15"/>
      <c r="N82" s="24"/>
    </row>
    <row r="83" spans="2:14">
      <c r="B83" s="27">
        <v>76</v>
      </c>
      <c r="C83" s="114" t="s">
        <v>93</v>
      </c>
      <c r="D83" s="114" t="s">
        <v>79</v>
      </c>
      <c r="E83" s="114" t="s">
        <v>251</v>
      </c>
      <c r="F83" s="114" t="s">
        <v>252</v>
      </c>
      <c r="G83" s="45">
        <v>45014</v>
      </c>
      <c r="H83" s="14" t="s">
        <v>87</v>
      </c>
      <c r="I83" s="14" t="s">
        <v>95</v>
      </c>
      <c r="J83" s="15" t="s">
        <v>89</v>
      </c>
      <c r="K83" s="27"/>
      <c r="L83" s="27"/>
      <c r="M83" s="15"/>
      <c r="N83" s="24"/>
    </row>
    <row r="84" spans="2:14">
      <c r="B84" s="27">
        <v>77</v>
      </c>
      <c r="C84" s="114" t="s">
        <v>116</v>
      </c>
      <c r="D84" s="114" t="s">
        <v>20</v>
      </c>
      <c r="E84" s="114" t="s">
        <v>253</v>
      </c>
      <c r="F84" s="114" t="s">
        <v>253</v>
      </c>
      <c r="G84" s="45">
        <v>45015</v>
      </c>
      <c r="H84" s="14" t="s">
        <v>87</v>
      </c>
      <c r="I84" s="14" t="s">
        <v>88</v>
      </c>
      <c r="J84" s="15" t="s">
        <v>89</v>
      </c>
      <c r="K84" s="27"/>
      <c r="L84" s="27"/>
      <c r="M84" s="15"/>
      <c r="N84" s="24"/>
    </row>
    <row r="85" spans="2:14">
      <c r="B85" s="27">
        <v>78</v>
      </c>
      <c r="C85" s="114" t="s">
        <v>100</v>
      </c>
      <c r="D85" s="114" t="s">
        <v>20</v>
      </c>
      <c r="E85" s="114" t="s">
        <v>254</v>
      </c>
      <c r="F85" s="114" t="s">
        <v>254</v>
      </c>
      <c r="G85" s="45">
        <v>45015</v>
      </c>
      <c r="H85" s="14" t="s">
        <v>87</v>
      </c>
      <c r="I85" s="14" t="s">
        <v>88</v>
      </c>
      <c r="J85" s="15" t="s">
        <v>89</v>
      </c>
      <c r="K85" s="27"/>
      <c r="L85" s="27"/>
      <c r="M85" s="15"/>
      <c r="N85" s="24"/>
    </row>
    <row r="86" spans="2:14">
      <c r="B86" s="27">
        <v>79</v>
      </c>
      <c r="C86" s="114" t="s">
        <v>137</v>
      </c>
      <c r="D86" s="114" t="s">
        <v>20</v>
      </c>
      <c r="E86" s="114" t="s">
        <v>255</v>
      </c>
      <c r="F86" s="114" t="s">
        <v>255</v>
      </c>
      <c r="G86" s="45">
        <v>45019</v>
      </c>
      <c r="H86" s="14" t="s">
        <v>87</v>
      </c>
      <c r="I86" s="14" t="s">
        <v>139</v>
      </c>
      <c r="J86" s="15" t="s">
        <v>89</v>
      </c>
      <c r="K86" s="27"/>
      <c r="L86" s="27"/>
      <c r="M86" s="15"/>
      <c r="N86" s="24"/>
    </row>
    <row r="87" spans="2:14">
      <c r="B87" s="27">
        <v>80</v>
      </c>
      <c r="C87" s="114" t="s">
        <v>85</v>
      </c>
      <c r="D87" s="114" t="s">
        <v>79</v>
      </c>
      <c r="E87" s="114" t="s">
        <v>256</v>
      </c>
      <c r="F87" s="114" t="s">
        <v>257</v>
      </c>
      <c r="G87" s="45">
        <v>45022</v>
      </c>
      <c r="H87" s="14" t="s">
        <v>87</v>
      </c>
      <c r="I87" s="14" t="s">
        <v>88</v>
      </c>
      <c r="J87" s="15" t="s">
        <v>89</v>
      </c>
      <c r="K87" s="27"/>
      <c r="L87" s="27"/>
      <c r="M87" s="15"/>
      <c r="N87" s="24"/>
    </row>
    <row r="88" spans="2:14">
      <c r="B88" s="27">
        <v>81</v>
      </c>
      <c r="C88" s="114" t="s">
        <v>116</v>
      </c>
      <c r="D88" s="114" t="s">
        <v>79</v>
      </c>
      <c r="E88" s="114" t="s">
        <v>258</v>
      </c>
      <c r="F88" s="114" t="s">
        <v>259</v>
      </c>
      <c r="G88" s="45">
        <v>45022</v>
      </c>
      <c r="H88" s="14" t="s">
        <v>87</v>
      </c>
      <c r="I88" s="14" t="s">
        <v>88</v>
      </c>
      <c r="J88" s="15" t="s">
        <v>89</v>
      </c>
      <c r="K88" s="27"/>
      <c r="L88" s="27"/>
      <c r="M88" s="15"/>
      <c r="N88" s="24"/>
    </row>
    <row r="89" spans="2:14">
      <c r="B89" s="27">
        <v>82</v>
      </c>
      <c r="C89" s="114" t="s">
        <v>93</v>
      </c>
      <c r="D89" s="114" t="s">
        <v>79</v>
      </c>
      <c r="E89" s="114" t="s">
        <v>260</v>
      </c>
      <c r="F89" s="114" t="s">
        <v>261</v>
      </c>
      <c r="G89" s="45">
        <v>45022</v>
      </c>
      <c r="H89" s="14" t="s">
        <v>87</v>
      </c>
      <c r="I89" s="14" t="s">
        <v>95</v>
      </c>
      <c r="J89" s="15" t="s">
        <v>89</v>
      </c>
      <c r="K89" s="27"/>
      <c r="L89" s="27"/>
      <c r="M89" s="15" t="s">
        <v>262</v>
      </c>
      <c r="N89" s="24"/>
    </row>
    <row r="90" spans="2:14">
      <c r="B90" s="27">
        <v>83</v>
      </c>
      <c r="C90" s="114" t="s">
        <v>85</v>
      </c>
      <c r="D90" s="114" t="s">
        <v>79</v>
      </c>
      <c r="E90" s="114" t="s">
        <v>263</v>
      </c>
      <c r="F90" s="114" t="s">
        <v>264</v>
      </c>
      <c r="G90" s="45">
        <v>45022</v>
      </c>
      <c r="H90" s="14" t="s">
        <v>87</v>
      </c>
      <c r="I90" s="14" t="s">
        <v>88</v>
      </c>
      <c r="J90" s="15" t="s">
        <v>89</v>
      </c>
      <c r="K90" s="27"/>
      <c r="L90" s="27"/>
      <c r="M90" s="15"/>
      <c r="N90" s="24"/>
    </row>
    <row r="91" spans="2:14">
      <c r="B91" s="27">
        <v>84</v>
      </c>
      <c r="C91" s="114" t="s">
        <v>116</v>
      </c>
      <c r="D91" s="114" t="s">
        <v>79</v>
      </c>
      <c r="E91" s="114" t="s">
        <v>265</v>
      </c>
      <c r="F91" s="114" t="s">
        <v>266</v>
      </c>
      <c r="G91" s="45">
        <v>45022</v>
      </c>
      <c r="H91" s="14" t="s">
        <v>87</v>
      </c>
      <c r="I91" s="14" t="s">
        <v>88</v>
      </c>
      <c r="J91" s="15" t="s">
        <v>89</v>
      </c>
      <c r="K91" s="27"/>
      <c r="L91" s="27"/>
      <c r="M91" s="15"/>
      <c r="N91" s="24"/>
    </row>
    <row r="92" spans="2:14">
      <c r="B92" s="27">
        <v>85</v>
      </c>
      <c r="C92" s="114" t="s">
        <v>93</v>
      </c>
      <c r="D92" s="114" t="s">
        <v>79</v>
      </c>
      <c r="E92" s="114" t="s">
        <v>267</v>
      </c>
      <c r="F92" s="114" t="s">
        <v>268</v>
      </c>
      <c r="G92" s="45">
        <v>45022</v>
      </c>
      <c r="H92" s="14" t="s">
        <v>87</v>
      </c>
      <c r="I92" s="14" t="s">
        <v>95</v>
      </c>
      <c r="J92" s="15" t="s">
        <v>89</v>
      </c>
      <c r="K92" s="27"/>
      <c r="L92" s="27"/>
      <c r="M92" s="15"/>
      <c r="N92" s="24"/>
    </row>
    <row r="93" spans="2:14">
      <c r="B93" s="27">
        <v>86</v>
      </c>
      <c r="C93" s="114" t="s">
        <v>85</v>
      </c>
      <c r="D93" s="114" t="s">
        <v>79</v>
      </c>
      <c r="E93" s="114" t="s">
        <v>269</v>
      </c>
      <c r="F93" s="114" t="s">
        <v>270</v>
      </c>
      <c r="G93" s="45">
        <v>45023</v>
      </c>
      <c r="H93" s="14" t="s">
        <v>87</v>
      </c>
      <c r="I93" s="14" t="s">
        <v>88</v>
      </c>
      <c r="J93" s="15" t="s">
        <v>89</v>
      </c>
      <c r="K93" s="27"/>
      <c r="L93" s="27"/>
      <c r="M93" s="15"/>
      <c r="N93" s="24"/>
    </row>
    <row r="94" spans="2:14">
      <c r="B94" s="27">
        <v>87</v>
      </c>
      <c r="C94" s="114" t="s">
        <v>116</v>
      </c>
      <c r="D94" s="114" t="s">
        <v>79</v>
      </c>
      <c r="E94" s="114" t="s">
        <v>271</v>
      </c>
      <c r="F94" s="114" t="s">
        <v>272</v>
      </c>
      <c r="G94" s="45">
        <v>45023</v>
      </c>
      <c r="H94" s="14" t="s">
        <v>87</v>
      </c>
      <c r="I94" s="14" t="s">
        <v>88</v>
      </c>
      <c r="J94" s="15" t="s">
        <v>89</v>
      </c>
      <c r="K94" s="27"/>
      <c r="L94" s="27"/>
      <c r="M94" s="15"/>
      <c r="N94" s="24"/>
    </row>
    <row r="95" spans="2:14">
      <c r="B95" s="27">
        <v>88</v>
      </c>
      <c r="C95" s="114" t="s">
        <v>93</v>
      </c>
      <c r="D95" s="114" t="s">
        <v>79</v>
      </c>
      <c r="E95" s="114" t="s">
        <v>273</v>
      </c>
      <c r="F95" s="114" t="s">
        <v>274</v>
      </c>
      <c r="G95" s="45">
        <v>45023</v>
      </c>
      <c r="H95" s="14" t="s">
        <v>87</v>
      </c>
      <c r="I95" s="14" t="s">
        <v>95</v>
      </c>
      <c r="J95" s="15" t="s">
        <v>89</v>
      </c>
      <c r="K95" s="27"/>
      <c r="L95" s="27"/>
      <c r="M95" s="15"/>
      <c r="N95" s="24"/>
    </row>
    <row r="96" spans="2:14">
      <c r="B96" s="27">
        <v>89</v>
      </c>
      <c r="C96" s="114" t="s">
        <v>85</v>
      </c>
      <c r="D96" s="114" t="s">
        <v>79</v>
      </c>
      <c r="E96" s="114" t="s">
        <v>275</v>
      </c>
      <c r="F96" s="114" t="s">
        <v>276</v>
      </c>
      <c r="G96" s="45">
        <v>45023</v>
      </c>
      <c r="H96" s="14" t="s">
        <v>87</v>
      </c>
      <c r="I96" s="14" t="s">
        <v>88</v>
      </c>
      <c r="J96" s="15" t="s">
        <v>89</v>
      </c>
      <c r="K96" s="27"/>
      <c r="L96" s="27"/>
      <c r="M96" s="15"/>
      <c r="N96" s="24"/>
    </row>
    <row r="97" spans="2:14">
      <c r="B97" s="27">
        <v>90</v>
      </c>
      <c r="C97" s="114" t="s">
        <v>116</v>
      </c>
      <c r="D97" s="114" t="s">
        <v>79</v>
      </c>
      <c r="E97" s="114" t="s">
        <v>277</v>
      </c>
      <c r="F97" s="114" t="s">
        <v>278</v>
      </c>
      <c r="G97" s="45">
        <v>45023</v>
      </c>
      <c r="H97" s="14" t="s">
        <v>87</v>
      </c>
      <c r="I97" s="14" t="s">
        <v>88</v>
      </c>
      <c r="J97" s="15" t="s">
        <v>89</v>
      </c>
      <c r="K97" s="27"/>
      <c r="L97" s="27"/>
      <c r="M97" s="15"/>
      <c r="N97" s="24"/>
    </row>
    <row r="98" spans="2:14">
      <c r="B98" s="27">
        <v>91</v>
      </c>
      <c r="C98" s="114" t="s">
        <v>93</v>
      </c>
      <c r="D98" s="114" t="s">
        <v>79</v>
      </c>
      <c r="E98" s="114" t="s">
        <v>279</v>
      </c>
      <c r="F98" s="114" t="s">
        <v>280</v>
      </c>
      <c r="G98" s="45">
        <v>45023</v>
      </c>
      <c r="H98" s="14" t="s">
        <v>87</v>
      </c>
      <c r="I98" s="14" t="s">
        <v>95</v>
      </c>
      <c r="J98" s="15" t="s">
        <v>89</v>
      </c>
      <c r="K98" s="27"/>
      <c r="L98" s="27"/>
      <c r="M98" s="15"/>
      <c r="N98" s="24"/>
    </row>
    <row r="99" spans="2:14">
      <c r="B99" s="27">
        <v>92</v>
      </c>
      <c r="C99" s="114" t="s">
        <v>85</v>
      </c>
      <c r="D99" s="114" t="s">
        <v>79</v>
      </c>
      <c r="E99" s="114" t="s">
        <v>281</v>
      </c>
      <c r="F99" s="114" t="s">
        <v>282</v>
      </c>
      <c r="G99" s="45">
        <v>45023</v>
      </c>
      <c r="H99" s="14" t="s">
        <v>87</v>
      </c>
      <c r="I99" s="14" t="s">
        <v>88</v>
      </c>
      <c r="J99" s="15" t="s">
        <v>89</v>
      </c>
      <c r="K99" s="27"/>
      <c r="L99" s="27"/>
      <c r="M99" s="15"/>
      <c r="N99" s="24"/>
    </row>
    <row r="100" spans="2:14">
      <c r="B100" s="27">
        <v>93</v>
      </c>
      <c r="C100" s="114" t="s">
        <v>116</v>
      </c>
      <c r="D100" s="114" t="s">
        <v>79</v>
      </c>
      <c r="E100" s="114" t="s">
        <v>283</v>
      </c>
      <c r="F100" s="114" t="s">
        <v>284</v>
      </c>
      <c r="G100" s="45">
        <v>45023</v>
      </c>
      <c r="H100" s="14" t="s">
        <v>87</v>
      </c>
      <c r="I100" s="14" t="s">
        <v>88</v>
      </c>
      <c r="J100" s="15" t="s">
        <v>89</v>
      </c>
      <c r="K100" s="27"/>
      <c r="L100" s="27"/>
      <c r="M100" s="15"/>
      <c r="N100" s="24"/>
    </row>
    <row r="101" spans="2:14">
      <c r="B101" s="27">
        <v>94</v>
      </c>
      <c r="C101" s="114" t="s">
        <v>93</v>
      </c>
      <c r="D101" s="114" t="s">
        <v>79</v>
      </c>
      <c r="E101" s="114" t="s">
        <v>285</v>
      </c>
      <c r="F101" s="114" t="s">
        <v>286</v>
      </c>
      <c r="G101" s="45">
        <v>45023</v>
      </c>
      <c r="H101" s="14" t="s">
        <v>87</v>
      </c>
      <c r="I101" s="14" t="s">
        <v>95</v>
      </c>
      <c r="J101" s="15" t="s">
        <v>89</v>
      </c>
      <c r="K101" s="27"/>
      <c r="L101" s="27"/>
      <c r="M101" s="15"/>
      <c r="N101" s="24"/>
    </row>
    <row r="102" spans="2:14">
      <c r="B102" s="27">
        <v>95</v>
      </c>
      <c r="C102" s="114" t="s">
        <v>85</v>
      </c>
      <c r="D102" s="114" t="s">
        <v>79</v>
      </c>
      <c r="E102" s="114" t="s">
        <v>287</v>
      </c>
      <c r="F102" s="114" t="s">
        <v>288</v>
      </c>
      <c r="G102" s="45">
        <v>45023</v>
      </c>
      <c r="H102" s="14" t="s">
        <v>87</v>
      </c>
      <c r="I102" s="14" t="s">
        <v>88</v>
      </c>
      <c r="J102" s="15" t="s">
        <v>89</v>
      </c>
      <c r="K102" s="27"/>
      <c r="L102" s="27"/>
      <c r="M102" s="15"/>
      <c r="N102" s="24"/>
    </row>
    <row r="103" spans="2:14">
      <c r="B103" s="27">
        <v>96</v>
      </c>
      <c r="C103" s="114" t="s">
        <v>116</v>
      </c>
      <c r="D103" s="114" t="s">
        <v>79</v>
      </c>
      <c r="E103" s="114" t="s">
        <v>289</v>
      </c>
      <c r="F103" s="114" t="s">
        <v>290</v>
      </c>
      <c r="G103" s="45">
        <v>45023</v>
      </c>
      <c r="H103" s="14" t="s">
        <v>87</v>
      </c>
      <c r="I103" s="14" t="s">
        <v>88</v>
      </c>
      <c r="J103" s="15" t="s">
        <v>89</v>
      </c>
      <c r="K103" s="27"/>
      <c r="L103" s="27"/>
      <c r="M103" s="15"/>
      <c r="N103" s="24"/>
    </row>
    <row r="104" spans="2:14">
      <c r="B104" s="27">
        <v>97</v>
      </c>
      <c r="C104" s="114" t="s">
        <v>93</v>
      </c>
      <c r="D104" s="114" t="s">
        <v>79</v>
      </c>
      <c r="E104" s="114" t="s">
        <v>291</v>
      </c>
      <c r="F104" s="114" t="s">
        <v>292</v>
      </c>
      <c r="G104" s="45">
        <v>45023</v>
      </c>
      <c r="H104" s="14" t="s">
        <v>87</v>
      </c>
      <c r="I104" s="14" t="s">
        <v>95</v>
      </c>
      <c r="J104" s="15" t="s">
        <v>89</v>
      </c>
      <c r="K104" s="27"/>
      <c r="L104" s="27"/>
      <c r="M104" s="15"/>
      <c r="N104" s="24"/>
    </row>
    <row r="105" spans="2:14">
      <c r="B105" s="27">
        <v>98</v>
      </c>
      <c r="C105" s="114" t="s">
        <v>85</v>
      </c>
      <c r="D105" s="114" t="s">
        <v>79</v>
      </c>
      <c r="E105" s="114" t="s">
        <v>293</v>
      </c>
      <c r="F105" s="114" t="s">
        <v>294</v>
      </c>
      <c r="G105" s="45">
        <v>45023</v>
      </c>
      <c r="H105" s="14" t="s">
        <v>87</v>
      </c>
      <c r="I105" s="14" t="s">
        <v>88</v>
      </c>
      <c r="J105" s="15" t="s">
        <v>89</v>
      </c>
      <c r="K105" s="27"/>
      <c r="L105" s="27"/>
      <c r="M105" s="15"/>
      <c r="N105" s="24"/>
    </row>
    <row r="106" spans="2:14">
      <c r="B106" s="27">
        <v>99</v>
      </c>
      <c r="C106" s="114" t="s">
        <v>116</v>
      </c>
      <c r="D106" s="114" t="s">
        <v>79</v>
      </c>
      <c r="E106" s="114" t="s">
        <v>295</v>
      </c>
      <c r="F106" s="114" t="s">
        <v>296</v>
      </c>
      <c r="G106" s="45">
        <v>45023</v>
      </c>
      <c r="H106" s="14" t="s">
        <v>87</v>
      </c>
      <c r="I106" s="14" t="s">
        <v>88</v>
      </c>
      <c r="J106" s="15" t="s">
        <v>89</v>
      </c>
      <c r="K106" s="27"/>
      <c r="L106" s="27"/>
      <c r="M106" s="15"/>
      <c r="N106" s="24"/>
    </row>
    <row r="107" spans="2:14">
      <c r="B107" s="27">
        <v>100</v>
      </c>
      <c r="C107" s="114" t="s">
        <v>93</v>
      </c>
      <c r="D107" s="114" t="s">
        <v>79</v>
      </c>
      <c r="E107" s="114" t="s">
        <v>297</v>
      </c>
      <c r="F107" s="114" t="s">
        <v>298</v>
      </c>
      <c r="G107" s="45">
        <v>45023</v>
      </c>
      <c r="H107" s="14" t="s">
        <v>87</v>
      </c>
      <c r="I107" s="14" t="s">
        <v>95</v>
      </c>
      <c r="J107" s="15" t="s">
        <v>89</v>
      </c>
      <c r="K107" s="27"/>
      <c r="L107" s="27"/>
      <c r="M107" s="15"/>
      <c r="N107" s="24"/>
    </row>
    <row r="108" spans="2:14">
      <c r="B108" s="27">
        <v>101</v>
      </c>
      <c r="C108" s="114" t="s">
        <v>85</v>
      </c>
      <c r="D108" s="114" t="s">
        <v>79</v>
      </c>
      <c r="E108" s="114" t="s">
        <v>299</v>
      </c>
      <c r="F108" s="114" t="s">
        <v>300</v>
      </c>
      <c r="G108" s="45">
        <v>45023</v>
      </c>
      <c r="H108" s="14" t="s">
        <v>87</v>
      </c>
      <c r="I108" s="14" t="s">
        <v>88</v>
      </c>
      <c r="J108" s="15" t="s">
        <v>89</v>
      </c>
      <c r="K108" s="27"/>
      <c r="L108" s="27"/>
      <c r="M108" s="15"/>
      <c r="N108" s="24"/>
    </row>
    <row r="109" spans="2:14">
      <c r="B109" s="27">
        <v>102</v>
      </c>
      <c r="C109" s="114" t="s">
        <v>116</v>
      </c>
      <c r="D109" s="114" t="s">
        <v>79</v>
      </c>
      <c r="E109" s="114" t="s">
        <v>301</v>
      </c>
      <c r="F109" s="114" t="s">
        <v>302</v>
      </c>
      <c r="G109" s="45">
        <v>45023</v>
      </c>
      <c r="H109" s="14" t="s">
        <v>87</v>
      </c>
      <c r="I109" s="14" t="s">
        <v>88</v>
      </c>
      <c r="J109" s="15" t="s">
        <v>89</v>
      </c>
      <c r="K109" s="27"/>
      <c r="L109" s="27"/>
      <c r="M109" s="15"/>
      <c r="N109" s="24"/>
    </row>
    <row r="110" spans="2:14">
      <c r="B110" s="27">
        <v>103</v>
      </c>
      <c r="C110" s="114" t="s">
        <v>93</v>
      </c>
      <c r="D110" s="114" t="s">
        <v>79</v>
      </c>
      <c r="E110" s="114" t="s">
        <v>303</v>
      </c>
      <c r="F110" s="114" t="s">
        <v>292</v>
      </c>
      <c r="G110" s="45">
        <v>45023</v>
      </c>
      <c r="H110" s="14" t="s">
        <v>87</v>
      </c>
      <c r="I110" s="14" t="s">
        <v>95</v>
      </c>
      <c r="J110" s="15" t="s">
        <v>89</v>
      </c>
      <c r="K110" s="27"/>
      <c r="L110" s="27"/>
      <c r="M110" s="15"/>
      <c r="N110" s="24"/>
    </row>
    <row r="111" spans="2:14">
      <c r="B111" s="27">
        <v>104</v>
      </c>
      <c r="C111" s="114" t="s">
        <v>85</v>
      </c>
      <c r="D111" s="114" t="s">
        <v>20</v>
      </c>
      <c r="E111" s="114" t="s">
        <v>86</v>
      </c>
      <c r="F111" s="91" t="s">
        <v>304</v>
      </c>
      <c r="G111" s="45">
        <v>45027</v>
      </c>
      <c r="H111" s="14" t="s">
        <v>92</v>
      </c>
      <c r="I111" s="14" t="s">
        <v>88</v>
      </c>
      <c r="J111" s="15" t="s">
        <v>89</v>
      </c>
      <c r="K111" s="27"/>
      <c r="L111" s="27"/>
      <c r="M111" s="15"/>
      <c r="N111" s="24"/>
    </row>
    <row r="112" spans="2:14">
      <c r="B112" s="27">
        <v>105</v>
      </c>
      <c r="C112" s="114" t="s">
        <v>129</v>
      </c>
      <c r="D112" s="114" t="s">
        <v>20</v>
      </c>
      <c r="E112" s="114" t="s">
        <v>130</v>
      </c>
      <c r="F112" s="114" t="s">
        <v>305</v>
      </c>
      <c r="G112" s="45">
        <v>45035</v>
      </c>
      <c r="H112" s="14" t="s">
        <v>92</v>
      </c>
      <c r="I112" s="14" t="s">
        <v>88</v>
      </c>
      <c r="J112" s="15" t="s">
        <v>89</v>
      </c>
      <c r="K112" s="27"/>
      <c r="L112" s="27"/>
      <c r="M112" s="15"/>
      <c r="N112" s="24"/>
    </row>
    <row r="113" spans="2:14">
      <c r="B113" s="27">
        <v>106</v>
      </c>
      <c r="C113" s="114" t="s">
        <v>171</v>
      </c>
      <c r="D113" s="114" t="s">
        <v>20</v>
      </c>
      <c r="E113" s="114" t="s">
        <v>172</v>
      </c>
      <c r="F113" s="114" t="s">
        <v>306</v>
      </c>
      <c r="G113" s="45">
        <v>45035</v>
      </c>
      <c r="H113" s="14" t="s">
        <v>92</v>
      </c>
      <c r="I113" s="14" t="s">
        <v>173</v>
      </c>
      <c r="J113" s="15" t="s">
        <v>84</v>
      </c>
      <c r="K113" s="27"/>
      <c r="L113" s="27"/>
      <c r="M113" s="15"/>
      <c r="N113" s="24"/>
    </row>
    <row r="114" spans="2:14">
      <c r="B114" s="27">
        <v>107</v>
      </c>
      <c r="C114" s="114" t="s">
        <v>152</v>
      </c>
      <c r="D114" s="114" t="s">
        <v>20</v>
      </c>
      <c r="E114" s="114" t="s">
        <v>153</v>
      </c>
      <c r="F114" s="114" t="s">
        <v>307</v>
      </c>
      <c r="G114" s="45">
        <v>45047</v>
      </c>
      <c r="H114" s="14" t="s">
        <v>92</v>
      </c>
      <c r="I114" s="14" t="s">
        <v>154</v>
      </c>
      <c r="J114" s="15" t="s">
        <v>89</v>
      </c>
      <c r="K114" s="27"/>
      <c r="L114" s="27"/>
      <c r="M114" s="15"/>
      <c r="N114" s="24"/>
    </row>
    <row r="115" spans="2:14">
      <c r="E115" s="49"/>
      <c r="F115" s="49"/>
      <c r="G115" s="111"/>
      <c r="J115" s="24"/>
      <c r="K115" s="24"/>
      <c r="N115" s="24"/>
    </row>
    <row r="116" spans="2:14">
      <c r="E116" s="49"/>
      <c r="F116" s="49"/>
      <c r="G116" s="111"/>
      <c r="J116" s="24"/>
      <c r="K116" s="24"/>
      <c r="N116" s="24"/>
    </row>
    <row r="117" spans="2:14">
      <c r="E117" s="49"/>
      <c r="F117" s="49"/>
      <c r="G117" s="111"/>
      <c r="J117" s="24"/>
      <c r="K117" s="24"/>
      <c r="N117" s="24"/>
    </row>
    <row r="118" spans="2:14">
      <c r="E118" s="49"/>
      <c r="F118" s="49"/>
      <c r="G118" s="111"/>
      <c r="J118" s="24"/>
      <c r="K118" s="24"/>
      <c r="N118" s="24"/>
    </row>
    <row r="119" spans="2:14">
      <c r="E119" s="49"/>
      <c r="F119" s="49"/>
      <c r="G119" s="111"/>
      <c r="J119" s="24"/>
      <c r="K119" s="24"/>
      <c r="N119" s="24"/>
    </row>
    <row r="120" spans="2:14">
      <c r="E120" s="49"/>
      <c r="F120" s="49"/>
      <c r="G120" s="111"/>
      <c r="J120" s="24"/>
      <c r="K120" s="24"/>
      <c r="N120" s="24"/>
    </row>
    <row r="121" spans="2:14">
      <c r="E121" s="49"/>
      <c r="F121" s="49"/>
      <c r="G121" s="111"/>
      <c r="J121" s="24"/>
      <c r="K121" s="24"/>
      <c r="N121" s="24"/>
    </row>
    <row r="122" spans="2:14">
      <c r="E122" s="49"/>
      <c r="F122" s="49"/>
      <c r="G122" s="111"/>
      <c r="J122" s="24"/>
      <c r="K122" s="24"/>
      <c r="N122" s="24"/>
    </row>
    <row r="123" spans="2:14">
      <c r="E123" s="49"/>
      <c r="F123" s="49"/>
      <c r="G123" s="111"/>
      <c r="J123" s="24"/>
      <c r="K123" s="24"/>
      <c r="N123" s="24"/>
    </row>
    <row r="124" spans="2:14">
      <c r="E124" s="49"/>
      <c r="F124" s="49"/>
      <c r="G124" s="111"/>
      <c r="J124" s="24"/>
      <c r="K124" s="24"/>
      <c r="N124" s="24"/>
    </row>
    <row r="125" spans="2:14">
      <c r="E125" s="49"/>
      <c r="F125" s="49"/>
      <c r="G125" s="111"/>
      <c r="J125" s="24"/>
      <c r="K125" s="24"/>
      <c r="N125" s="24"/>
    </row>
    <row r="126" spans="2:14">
      <c r="E126" s="49"/>
      <c r="F126" s="49"/>
      <c r="G126" s="111"/>
      <c r="J126" s="24"/>
      <c r="K126" s="24"/>
      <c r="N126" s="24"/>
    </row>
    <row r="127" spans="2:14">
      <c r="E127" s="49"/>
      <c r="F127" s="49"/>
      <c r="G127" s="111"/>
      <c r="J127" s="24"/>
      <c r="K127" s="24"/>
      <c r="N127" s="24"/>
    </row>
    <row r="128" spans="2:14">
      <c r="F128" s="49"/>
      <c r="G128" s="111"/>
      <c r="J128" s="24"/>
      <c r="K128" s="24"/>
      <c r="N128" s="24"/>
    </row>
    <row r="129" spans="6:14">
      <c r="F129" s="49"/>
      <c r="G129" s="111"/>
      <c r="J129" s="24"/>
      <c r="K129" s="24"/>
      <c r="N129" s="24"/>
    </row>
    <row r="130" spans="6:14">
      <c r="F130" s="49"/>
      <c r="G130" s="111"/>
      <c r="J130" s="24"/>
      <c r="K130" s="24"/>
      <c r="N130" s="24"/>
    </row>
    <row r="131" spans="6:14">
      <c r="F131" s="49"/>
      <c r="G131" s="111"/>
      <c r="J131" s="24"/>
      <c r="K131" s="24"/>
      <c r="N131" s="24"/>
    </row>
    <row r="132" spans="6:14">
      <c r="F132" s="49"/>
      <c r="G132" s="111"/>
      <c r="J132" s="24"/>
      <c r="K132" s="24"/>
      <c r="N132" s="24"/>
    </row>
    <row r="133" spans="6:14">
      <c r="F133" s="49"/>
      <c r="G133" s="111"/>
      <c r="J133" s="24"/>
      <c r="K133" s="24"/>
      <c r="N133" s="24"/>
    </row>
  </sheetData>
  <autoFilter ref="B7:M114" xr:uid="{00000000-0001-0000-0500-000000000000}"/>
  <pageMargins left="0.75" right="0.75" top="1" bottom="1" header="0.5" footer="0.5"/>
  <pageSetup scale="71" fitToHeight="0" orientation="landscape" r:id="rId1"/>
  <headerFooter alignWithMargins="0">
    <oddFooter>&amp;L © Euromonitor International 2011.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59750-8404-4114-BD88-92D2BA39F300}">
  <sheetPr>
    <tabColor theme="5" tint="-0.499984740745262"/>
    <pageSetUpPr autoPageBreaks="0" fitToPage="1"/>
  </sheetPr>
  <dimension ref="A1:O481"/>
  <sheetViews>
    <sheetView showGridLines="0" zoomScaleNormal="100" workbookViewId="0">
      <selection activeCell="C1" sqref="C1"/>
    </sheetView>
  </sheetViews>
  <sheetFormatPr defaultColWidth="8.85546875" defaultRowHeight="12.75"/>
  <cols>
    <col min="1" max="1" width="1.42578125" style="380" customWidth="1"/>
    <col min="2" max="2" width="10" customWidth="1"/>
    <col min="3" max="3" width="24.85546875" customWidth="1"/>
    <col min="4" max="4" width="37.5703125" bestFit="1" customWidth="1"/>
    <col min="5" max="5" width="25.42578125" customWidth="1"/>
    <col min="6" max="6" width="26.5703125" bestFit="1" customWidth="1"/>
    <col min="7" max="7" width="19.42578125" bestFit="1" customWidth="1"/>
    <col min="8" max="9" width="10.140625" customWidth="1"/>
    <col min="10" max="10" width="9" customWidth="1"/>
  </cols>
  <sheetData>
    <row r="1" spans="1:15" ht="50.25" customHeight="1"/>
    <row r="2" spans="1:15" ht="50.25" customHeight="1">
      <c r="B2" t="s">
        <v>2639</v>
      </c>
    </row>
    <row r="3" spans="1:15" ht="39.950000000000003" customHeight="1">
      <c r="A3"/>
      <c r="B3" s="7" t="s">
        <v>2595</v>
      </c>
    </row>
    <row r="4" spans="1:15" ht="12.75" customHeight="1">
      <c r="A4"/>
    </row>
    <row r="5" spans="1:15" ht="12.75" customHeight="1">
      <c r="A5"/>
      <c r="B5" s="381" t="s">
        <v>2596</v>
      </c>
      <c r="C5" s="381" t="s">
        <v>2597</v>
      </c>
      <c r="D5" s="381" t="s">
        <v>2598</v>
      </c>
      <c r="E5" s="381">
        <v>2022</v>
      </c>
      <c r="F5" s="6"/>
      <c r="G5" s="6"/>
    </row>
    <row r="6" spans="1:15" ht="8.25" customHeight="1">
      <c r="B6" s="382"/>
      <c r="C6" s="382"/>
      <c r="D6" s="382"/>
      <c r="E6" s="382"/>
      <c r="F6" s="24"/>
      <c r="G6" s="24"/>
    </row>
    <row r="7" spans="1:15" ht="12.75" customHeight="1">
      <c r="A7"/>
      <c r="B7" s="383" t="s">
        <v>19</v>
      </c>
      <c r="C7" s="383" t="s">
        <v>2599</v>
      </c>
      <c r="D7" s="383" t="s">
        <v>2600</v>
      </c>
      <c r="E7" s="383">
        <v>29.9</v>
      </c>
      <c r="F7" s="384"/>
      <c r="G7" s="24"/>
    </row>
    <row r="8" spans="1:15" ht="12.75" customHeight="1">
      <c r="A8"/>
      <c r="B8" s="385" t="s">
        <v>19</v>
      </c>
      <c r="C8" s="385" t="s">
        <v>2599</v>
      </c>
      <c r="D8" s="385" t="s">
        <v>2601</v>
      </c>
      <c r="E8" s="386">
        <v>304.2</v>
      </c>
    </row>
    <row r="9" spans="1:15" ht="12.75" customHeight="1">
      <c r="A9"/>
      <c r="B9" s="383" t="s">
        <v>19</v>
      </c>
      <c r="C9" s="383" t="s">
        <v>2599</v>
      </c>
      <c r="D9" s="383" t="s">
        <v>2602</v>
      </c>
      <c r="E9" s="387">
        <v>10.19</v>
      </c>
    </row>
    <row r="10" spans="1:15" ht="12.75" customHeight="1">
      <c r="A10"/>
      <c r="B10" s="388"/>
      <c r="H10" s="431"/>
      <c r="I10" s="431"/>
    </row>
    <row r="11" spans="1:15" ht="12.75" customHeight="1">
      <c r="A11"/>
    </row>
    <row r="12" spans="1:15">
      <c r="A12"/>
      <c r="O12" s="389"/>
    </row>
    <row r="13" spans="1:15" ht="26.25">
      <c r="A13"/>
      <c r="B13" s="7" t="s">
        <v>2603</v>
      </c>
      <c r="O13" s="389"/>
    </row>
    <row r="14" spans="1:15">
      <c r="A14"/>
      <c r="B14" s="390" t="s">
        <v>2596</v>
      </c>
      <c r="C14" s="390" t="s">
        <v>2597</v>
      </c>
      <c r="D14" s="390" t="s">
        <v>2604</v>
      </c>
      <c r="E14" s="390" t="s">
        <v>2598</v>
      </c>
      <c r="F14" s="381">
        <v>2022</v>
      </c>
    </row>
    <row r="15" spans="1:15">
      <c r="A15"/>
      <c r="B15" s="391"/>
      <c r="C15" s="391"/>
      <c r="D15" s="391"/>
      <c r="E15" s="391"/>
      <c r="F15" s="391"/>
      <c r="K15" s="389"/>
    </row>
    <row r="16" spans="1:15">
      <c r="A16"/>
      <c r="B16" s="392" t="s">
        <v>19</v>
      </c>
      <c r="C16" s="392" t="s">
        <v>2599</v>
      </c>
      <c r="D16" s="393" t="s">
        <v>2605</v>
      </c>
      <c r="E16" s="394" t="s">
        <v>2601</v>
      </c>
      <c r="F16" s="394">
        <v>14.1</v>
      </c>
    </row>
    <row r="17" spans="1:10">
      <c r="A17"/>
      <c r="B17" s="392" t="s">
        <v>19</v>
      </c>
      <c r="C17" s="392" t="s">
        <v>2599</v>
      </c>
      <c r="D17" s="393" t="s">
        <v>2605</v>
      </c>
      <c r="E17" s="394" t="s">
        <v>2606</v>
      </c>
      <c r="F17" s="395">
        <v>143.4</v>
      </c>
    </row>
    <row r="18" spans="1:10">
      <c r="A18"/>
      <c r="B18" s="392" t="s">
        <v>19</v>
      </c>
      <c r="C18" s="392" t="s">
        <v>2599</v>
      </c>
      <c r="D18" s="396" t="s">
        <v>2607</v>
      </c>
      <c r="E18" s="383" t="s">
        <v>2601</v>
      </c>
      <c r="F18" s="383">
        <v>9.8000000000000007</v>
      </c>
    </row>
    <row r="19" spans="1:10">
      <c r="A19"/>
      <c r="B19" s="392" t="s">
        <v>19</v>
      </c>
      <c r="C19" s="392" t="s">
        <v>2599</v>
      </c>
      <c r="D19" s="396" t="s">
        <v>2607</v>
      </c>
      <c r="E19" s="383" t="s">
        <v>2606</v>
      </c>
      <c r="F19" s="397">
        <v>99.7</v>
      </c>
    </row>
    <row r="20" spans="1:10">
      <c r="A20"/>
      <c r="B20" s="392" t="s">
        <v>19</v>
      </c>
      <c r="C20" s="392" t="s">
        <v>2599</v>
      </c>
      <c r="D20" s="396" t="s">
        <v>2607</v>
      </c>
      <c r="E20" s="383" t="s">
        <v>2608</v>
      </c>
      <c r="F20" s="398">
        <v>0.33</v>
      </c>
    </row>
    <row r="21" spans="1:10">
      <c r="A21"/>
      <c r="B21" s="392" t="s">
        <v>19</v>
      </c>
      <c r="C21" s="392" t="s">
        <v>2599</v>
      </c>
      <c r="D21" s="399" t="s">
        <v>2609</v>
      </c>
      <c r="E21" s="385" t="s">
        <v>2601</v>
      </c>
      <c r="F21" s="385">
        <v>4.3</v>
      </c>
      <c r="H21" s="389"/>
    </row>
    <row r="22" spans="1:10">
      <c r="A22"/>
      <c r="B22" s="392" t="s">
        <v>19</v>
      </c>
      <c r="C22" s="392" t="s">
        <v>2599</v>
      </c>
      <c r="D22" s="399" t="s">
        <v>2609</v>
      </c>
      <c r="E22" s="385" t="s">
        <v>2606</v>
      </c>
      <c r="F22" s="400">
        <v>43.7</v>
      </c>
      <c r="H22" s="389"/>
    </row>
    <row r="23" spans="1:10">
      <c r="A23"/>
      <c r="B23" s="392" t="s">
        <v>19</v>
      </c>
      <c r="C23" s="392" t="s">
        <v>2599</v>
      </c>
      <c r="D23" s="399" t="s">
        <v>2609</v>
      </c>
      <c r="E23" s="385" t="s">
        <v>2608</v>
      </c>
      <c r="F23" s="401">
        <v>0.14000000000000001</v>
      </c>
      <c r="H23" s="389"/>
      <c r="J23" s="389"/>
    </row>
    <row r="24" spans="1:10">
      <c r="A24"/>
      <c r="B24" s="392" t="s">
        <v>19</v>
      </c>
      <c r="C24" s="392" t="s">
        <v>2599</v>
      </c>
      <c r="D24" s="392" t="s">
        <v>2610</v>
      </c>
      <c r="E24" s="394" t="s">
        <v>2601</v>
      </c>
      <c r="F24" s="394">
        <v>15.8</v>
      </c>
    </row>
    <row r="25" spans="1:10">
      <c r="A25"/>
      <c r="B25" s="392" t="s">
        <v>19</v>
      </c>
      <c r="C25" s="392" t="s">
        <v>2599</v>
      </c>
      <c r="D25" s="392" t="s">
        <v>2610</v>
      </c>
      <c r="E25" s="394" t="s">
        <v>2606</v>
      </c>
      <c r="F25" s="395">
        <v>160.80000000000001</v>
      </c>
    </row>
    <row r="26" spans="1:10">
      <c r="A26"/>
      <c r="B26" s="392" t="s">
        <v>19</v>
      </c>
      <c r="C26" s="392" t="s">
        <v>2599</v>
      </c>
      <c r="D26" s="392" t="s">
        <v>2610</v>
      </c>
      <c r="E26" s="394" t="s">
        <v>2608</v>
      </c>
      <c r="F26" s="402">
        <v>0.53</v>
      </c>
    </row>
    <row r="27" spans="1:10">
      <c r="A27"/>
      <c r="B27" s="389"/>
      <c r="C27" s="389"/>
      <c r="D27" s="389"/>
      <c r="E27" s="389"/>
      <c r="F27" s="389"/>
    </row>
    <row r="28" spans="1:10">
      <c r="A28"/>
      <c r="B28" s="389"/>
      <c r="C28" s="389"/>
      <c r="D28" s="389"/>
      <c r="E28" s="389"/>
      <c r="F28" s="389"/>
    </row>
    <row r="29" spans="1:10">
      <c r="A29"/>
    </row>
    <row r="30" spans="1:10" ht="26.25">
      <c r="A30"/>
      <c r="B30" s="7" t="s">
        <v>2611</v>
      </c>
    </row>
    <row r="31" spans="1:10">
      <c r="A31"/>
      <c r="B31" s="390" t="s">
        <v>2596</v>
      </c>
      <c r="C31" s="390" t="s">
        <v>2597</v>
      </c>
      <c r="D31" s="390" t="s">
        <v>2604</v>
      </c>
      <c r="E31" s="390" t="s">
        <v>2598</v>
      </c>
      <c r="F31" s="381" t="s">
        <v>2598</v>
      </c>
      <c r="G31" s="381" t="s">
        <v>2612</v>
      </c>
      <c r="H31" s="381" t="s">
        <v>2613</v>
      </c>
      <c r="I31" s="381" t="s">
        <v>2614</v>
      </c>
      <c r="J31" s="381" t="s">
        <v>2615</v>
      </c>
    </row>
    <row r="32" spans="1:10">
      <c r="A32"/>
      <c r="B32" s="391"/>
      <c r="C32" s="391"/>
      <c r="D32" s="391"/>
      <c r="E32" s="391"/>
      <c r="F32" s="391"/>
      <c r="G32" s="391"/>
      <c r="H32" s="391"/>
      <c r="I32" s="391"/>
      <c r="J32" s="391"/>
    </row>
    <row r="33" spans="1:10">
      <c r="A33"/>
      <c r="B33" s="392" t="s">
        <v>19</v>
      </c>
      <c r="C33" s="392" t="s">
        <v>2599</v>
      </c>
      <c r="D33" s="403" t="s">
        <v>2616</v>
      </c>
      <c r="E33" s="396" t="s">
        <v>79</v>
      </c>
      <c r="F33" s="404" t="s">
        <v>2617</v>
      </c>
      <c r="G33" s="405">
        <v>9.01</v>
      </c>
      <c r="H33" s="405">
        <v>10.72</v>
      </c>
      <c r="I33" s="405">
        <v>10.92</v>
      </c>
      <c r="J33" s="405">
        <v>9.67</v>
      </c>
    </row>
    <row r="34" spans="1:10">
      <c r="A34"/>
      <c r="B34" s="392" t="s">
        <v>19</v>
      </c>
      <c r="C34" s="392" t="s">
        <v>2599</v>
      </c>
      <c r="D34" s="403" t="s">
        <v>2616</v>
      </c>
      <c r="E34" s="396" t="s">
        <v>2618</v>
      </c>
      <c r="F34" s="404" t="s">
        <v>2617</v>
      </c>
      <c r="G34" s="405">
        <v>8.36</v>
      </c>
      <c r="H34" s="405">
        <v>7.26</v>
      </c>
      <c r="I34" s="405">
        <v>10.74</v>
      </c>
      <c r="J34" s="405">
        <v>8.3699999999999992</v>
      </c>
    </row>
    <row r="35" spans="1:10">
      <c r="A35"/>
      <c r="B35" s="392" t="s">
        <v>19</v>
      </c>
      <c r="C35" s="392" t="s">
        <v>2599</v>
      </c>
      <c r="D35" s="403" t="s">
        <v>2616</v>
      </c>
      <c r="E35" s="396" t="s">
        <v>314</v>
      </c>
      <c r="F35" s="404" t="s">
        <v>2617</v>
      </c>
      <c r="G35" s="405">
        <v>16.72</v>
      </c>
      <c r="H35" s="405" t="s">
        <v>2619</v>
      </c>
      <c r="I35" s="405">
        <v>9.99</v>
      </c>
      <c r="J35" s="405">
        <v>15.85</v>
      </c>
    </row>
    <row r="36" spans="1:10">
      <c r="A36"/>
      <c r="B36" s="392" t="s">
        <v>19</v>
      </c>
      <c r="C36" s="392" t="s">
        <v>2599</v>
      </c>
      <c r="D36" s="403" t="s">
        <v>2616</v>
      </c>
      <c r="E36" s="396" t="s">
        <v>2620</v>
      </c>
      <c r="F36" s="404" t="s">
        <v>2617</v>
      </c>
      <c r="G36" s="405">
        <v>9.9700000000000006</v>
      </c>
      <c r="H36" s="405">
        <v>9.19</v>
      </c>
      <c r="I36" s="405">
        <v>10.83</v>
      </c>
      <c r="J36" s="405">
        <v>10.72</v>
      </c>
    </row>
    <row r="37" spans="1:10">
      <c r="A37"/>
      <c r="B37" s="392" t="s">
        <v>19</v>
      </c>
      <c r="C37" s="392" t="s">
        <v>2599</v>
      </c>
      <c r="D37" s="399" t="s">
        <v>2621</v>
      </c>
      <c r="E37" s="399" t="s">
        <v>79</v>
      </c>
      <c r="F37" s="385" t="s">
        <v>2617</v>
      </c>
      <c r="G37" s="406">
        <v>33.64</v>
      </c>
      <c r="H37" s="406">
        <v>26.02</v>
      </c>
      <c r="I37" s="406">
        <v>13.19</v>
      </c>
      <c r="J37" s="406">
        <v>31.67</v>
      </c>
    </row>
    <row r="38" spans="1:10">
      <c r="A38"/>
      <c r="B38" s="392" t="s">
        <v>19</v>
      </c>
      <c r="C38" s="392" t="s">
        <v>2599</v>
      </c>
      <c r="D38" s="399" t="s">
        <v>2621</v>
      </c>
      <c r="E38" s="399" t="s">
        <v>2618</v>
      </c>
      <c r="F38" s="385" t="s">
        <v>2617</v>
      </c>
      <c r="G38" s="406" t="s">
        <v>2619</v>
      </c>
      <c r="H38" s="406" t="s">
        <v>2619</v>
      </c>
      <c r="I38" s="406" t="s">
        <v>1425</v>
      </c>
      <c r="J38" s="406" t="s">
        <v>1425</v>
      </c>
    </row>
    <row r="39" spans="1:10">
      <c r="A39"/>
      <c r="B39" s="392" t="s">
        <v>19</v>
      </c>
      <c r="C39" s="392" t="s">
        <v>2599</v>
      </c>
      <c r="D39" s="399" t="s">
        <v>2621</v>
      </c>
      <c r="E39" s="399" t="s">
        <v>314</v>
      </c>
      <c r="F39" s="385" t="s">
        <v>2617</v>
      </c>
      <c r="G39" s="406">
        <v>24.46</v>
      </c>
      <c r="H39" s="406">
        <v>30.56</v>
      </c>
      <c r="I39" s="406">
        <v>19.989999999999998</v>
      </c>
      <c r="J39" s="406">
        <v>24.57</v>
      </c>
    </row>
    <row r="40" spans="1:10">
      <c r="A40"/>
      <c r="B40" s="392" t="s">
        <v>19</v>
      </c>
      <c r="C40" s="392" t="s">
        <v>2599</v>
      </c>
      <c r="D40" s="399" t="s">
        <v>2621</v>
      </c>
      <c r="E40" s="399" t="s">
        <v>2620</v>
      </c>
      <c r="F40" s="385" t="s">
        <v>2617</v>
      </c>
      <c r="G40" s="406">
        <v>28.87</v>
      </c>
      <c r="H40" s="406">
        <v>29.55</v>
      </c>
      <c r="I40" s="406">
        <v>16.59</v>
      </c>
      <c r="J40" s="406">
        <v>27.64</v>
      </c>
    </row>
    <row r="41" spans="1:10">
      <c r="A41"/>
      <c r="B41" s="392" t="s">
        <v>19</v>
      </c>
      <c r="C41" s="392" t="s">
        <v>2599</v>
      </c>
      <c r="D41" s="403" t="s">
        <v>2622</v>
      </c>
      <c r="E41" s="396" t="s">
        <v>79</v>
      </c>
      <c r="F41" s="404" t="s">
        <v>2617</v>
      </c>
      <c r="G41" s="405">
        <v>40.19</v>
      </c>
      <c r="H41" s="405" t="s">
        <v>2619</v>
      </c>
      <c r="I41" s="405">
        <v>10.49</v>
      </c>
      <c r="J41" s="405">
        <v>25.34</v>
      </c>
    </row>
    <row r="42" spans="1:10">
      <c r="A42"/>
      <c r="B42" s="392" t="s">
        <v>19</v>
      </c>
      <c r="C42" s="392" t="s">
        <v>2599</v>
      </c>
      <c r="D42" s="403" t="s">
        <v>2622</v>
      </c>
      <c r="E42" s="396" t="s">
        <v>2618</v>
      </c>
      <c r="F42" s="404" t="s">
        <v>2617</v>
      </c>
      <c r="G42" s="405">
        <v>22.98</v>
      </c>
      <c r="H42" s="405" t="s">
        <v>2619</v>
      </c>
      <c r="I42" s="405" t="s">
        <v>1425</v>
      </c>
      <c r="J42" s="405">
        <v>22.98</v>
      </c>
    </row>
    <row r="43" spans="1:10">
      <c r="A43"/>
      <c r="B43" s="392" t="s">
        <v>19</v>
      </c>
      <c r="C43" s="392" t="s">
        <v>2599</v>
      </c>
      <c r="D43" s="403" t="s">
        <v>2622</v>
      </c>
      <c r="E43" s="396" t="s">
        <v>314</v>
      </c>
      <c r="F43" s="404" t="s">
        <v>2617</v>
      </c>
      <c r="G43" s="405">
        <v>20.27</v>
      </c>
      <c r="H43" s="405" t="s">
        <v>2619</v>
      </c>
      <c r="I43" s="405" t="s">
        <v>1425</v>
      </c>
      <c r="J43" s="405">
        <v>22.36</v>
      </c>
    </row>
    <row r="44" spans="1:10">
      <c r="A44"/>
      <c r="B44" s="392" t="s">
        <v>19</v>
      </c>
      <c r="C44" s="392" t="s">
        <v>2599</v>
      </c>
      <c r="D44" s="403" t="s">
        <v>2622</v>
      </c>
      <c r="E44" s="396" t="s">
        <v>2620</v>
      </c>
      <c r="F44" s="404" t="s">
        <v>2617</v>
      </c>
      <c r="G44" s="405">
        <v>24.8</v>
      </c>
      <c r="H44" s="405" t="s">
        <v>2619</v>
      </c>
      <c r="I44" s="405">
        <v>10.49</v>
      </c>
      <c r="J44" s="405">
        <v>23.28</v>
      </c>
    </row>
    <row r="45" spans="1:10">
      <c r="A45"/>
      <c r="B45" s="384"/>
      <c r="C45" s="407"/>
      <c r="D45" s="407"/>
      <c r="E45" s="408"/>
      <c r="F45" s="409"/>
      <c r="G45" s="410"/>
      <c r="H45" s="411"/>
      <c r="I45" s="410"/>
      <c r="J45" s="410"/>
    </row>
    <row r="46" spans="1:10">
      <c r="A46"/>
      <c r="B46" s="384"/>
      <c r="C46" s="407"/>
      <c r="D46" s="407"/>
      <c r="E46" s="408"/>
      <c r="F46" s="409"/>
      <c r="G46" s="410"/>
      <c r="H46" s="411"/>
      <c r="I46" s="410"/>
      <c r="J46" s="410"/>
    </row>
    <row r="47" spans="1:10" ht="26.25">
      <c r="A47"/>
      <c r="B47" s="7" t="s">
        <v>2623</v>
      </c>
      <c r="H47" s="411"/>
      <c r="I47" s="410"/>
      <c r="J47" s="410"/>
    </row>
    <row r="48" spans="1:10">
      <c r="A48"/>
      <c r="H48" s="411"/>
      <c r="I48" s="410"/>
      <c r="J48" s="410"/>
    </row>
    <row r="49" spans="1:8">
      <c r="A49"/>
      <c r="B49" s="390" t="s">
        <v>2596</v>
      </c>
      <c r="C49" s="390" t="s">
        <v>2597</v>
      </c>
      <c r="D49" s="390" t="s">
        <v>73</v>
      </c>
      <c r="E49" s="381" t="s">
        <v>2624</v>
      </c>
      <c r="F49" s="381" t="s">
        <v>2625</v>
      </c>
      <c r="G49" s="410"/>
      <c r="H49" s="410"/>
    </row>
    <row r="50" spans="1:8">
      <c r="A50"/>
      <c r="B50" s="391"/>
      <c r="C50" s="391"/>
      <c r="D50" s="391"/>
      <c r="E50" s="391"/>
      <c r="F50" s="391"/>
      <c r="G50" s="410"/>
      <c r="H50" s="410"/>
    </row>
    <row r="51" spans="1:8">
      <c r="A51"/>
      <c r="B51" s="403" t="s">
        <v>19</v>
      </c>
      <c r="C51" s="403" t="s">
        <v>2599</v>
      </c>
      <c r="D51" s="403" t="s">
        <v>2626</v>
      </c>
      <c r="E51" s="412">
        <v>0.12</v>
      </c>
      <c r="F51" s="413">
        <v>3.5879999999999996</v>
      </c>
      <c r="G51" s="410"/>
      <c r="H51" s="410"/>
    </row>
    <row r="52" spans="1:8">
      <c r="A52"/>
      <c r="B52" s="414" t="s">
        <v>19</v>
      </c>
      <c r="C52" s="414" t="s">
        <v>2599</v>
      </c>
      <c r="D52" s="414" t="s">
        <v>2627</v>
      </c>
      <c r="E52" s="415">
        <v>0.48</v>
      </c>
      <c r="F52" s="416">
        <v>2.1983999999999999</v>
      </c>
      <c r="G52" s="410"/>
      <c r="H52" s="410"/>
    </row>
    <row r="53" spans="1:8" ht="15.6" customHeight="1">
      <c r="A53"/>
    </row>
    <row r="54" spans="1:8">
      <c r="A54"/>
    </row>
    <row r="55" spans="1:8">
      <c r="A55"/>
    </row>
    <row r="56" spans="1:8" ht="26.25">
      <c r="A56"/>
      <c r="B56" s="7" t="s">
        <v>2628</v>
      </c>
    </row>
    <row r="57" spans="1:8">
      <c r="A57"/>
    </row>
    <row r="58" spans="1:8">
      <c r="A58"/>
      <c r="B58" s="390" t="s">
        <v>2596</v>
      </c>
      <c r="C58" s="390" t="s">
        <v>2597</v>
      </c>
      <c r="D58" s="390" t="s">
        <v>2629</v>
      </c>
      <c r="E58" s="381" t="s">
        <v>2624</v>
      </c>
    </row>
    <row r="59" spans="1:8">
      <c r="A59"/>
      <c r="B59" s="391"/>
      <c r="C59" s="391"/>
      <c r="D59" s="391"/>
      <c r="E59" s="391"/>
    </row>
    <row r="60" spans="1:8">
      <c r="A60"/>
      <c r="B60" s="403" t="s">
        <v>19</v>
      </c>
      <c r="C60" s="403" t="s">
        <v>2599</v>
      </c>
      <c r="D60" s="403" t="s">
        <v>2616</v>
      </c>
      <c r="E60" s="412">
        <v>0.87</v>
      </c>
    </row>
    <row r="61" spans="1:8">
      <c r="A61"/>
      <c r="B61" s="414" t="s">
        <v>19</v>
      </c>
      <c r="C61" s="414" t="s">
        <v>2599</v>
      </c>
      <c r="D61" s="414" t="s">
        <v>2621</v>
      </c>
      <c r="E61" s="415">
        <v>0.11</v>
      </c>
    </row>
    <row r="62" spans="1:8">
      <c r="A62"/>
      <c r="B62" s="403" t="s">
        <v>19</v>
      </c>
      <c r="C62" s="403" t="s">
        <v>2599</v>
      </c>
      <c r="D62" s="403" t="s">
        <v>2630</v>
      </c>
      <c r="E62" s="412">
        <v>0.01</v>
      </c>
    </row>
    <row r="63" spans="1:8">
      <c r="A63"/>
      <c r="B63" s="414" t="s">
        <v>19</v>
      </c>
      <c r="C63" s="414" t="s">
        <v>2599</v>
      </c>
      <c r="D63" s="414" t="s">
        <v>2631</v>
      </c>
      <c r="E63" s="415">
        <v>0.01</v>
      </c>
    </row>
    <row r="64" spans="1:8">
      <c r="A64"/>
    </row>
    <row r="65" spans="1:7">
      <c r="A65"/>
    </row>
    <row r="66" spans="1:7" ht="26.25">
      <c r="A66"/>
      <c r="B66" s="7" t="s">
        <v>2632</v>
      </c>
    </row>
    <row r="67" spans="1:7">
      <c r="A67"/>
      <c r="E67" s="417"/>
    </row>
    <row r="68" spans="1:7">
      <c r="A68"/>
      <c r="B68" s="390" t="s">
        <v>2596</v>
      </c>
      <c r="C68" s="390" t="s">
        <v>2597</v>
      </c>
      <c r="D68" s="390" t="s">
        <v>73</v>
      </c>
      <c r="E68" s="381" t="s">
        <v>2624</v>
      </c>
    </row>
    <row r="69" spans="1:7">
      <c r="A69"/>
      <c r="B69" s="391"/>
      <c r="C69" s="391"/>
      <c r="D69" s="391"/>
      <c r="E69" s="391"/>
    </row>
    <row r="70" spans="1:7">
      <c r="A70"/>
      <c r="B70" s="403" t="s">
        <v>19</v>
      </c>
      <c r="C70" s="403" t="s">
        <v>2599</v>
      </c>
      <c r="D70" s="403" t="s">
        <v>79</v>
      </c>
      <c r="E70" s="412">
        <v>0.755</v>
      </c>
    </row>
    <row r="71" spans="1:7">
      <c r="A71"/>
      <c r="B71" s="414" t="s">
        <v>19</v>
      </c>
      <c r="C71" s="414" t="s">
        <v>2599</v>
      </c>
      <c r="D71" s="414" t="s">
        <v>2633</v>
      </c>
      <c r="E71" s="415">
        <v>0.7</v>
      </c>
    </row>
    <row r="72" spans="1:7">
      <c r="A72"/>
    </row>
    <row r="73" spans="1:7">
      <c r="A73"/>
    </row>
    <row r="74" spans="1:7" ht="26.25">
      <c r="A74"/>
      <c r="B74" s="7" t="s">
        <v>2634</v>
      </c>
    </row>
    <row r="75" spans="1:7">
      <c r="A75"/>
    </row>
    <row r="76" spans="1:7">
      <c r="A76"/>
      <c r="B76" s="390" t="s">
        <v>2596</v>
      </c>
      <c r="C76" s="390" t="s">
        <v>2597</v>
      </c>
      <c r="D76" s="390" t="s">
        <v>73</v>
      </c>
      <c r="E76" s="390" t="s">
        <v>2635</v>
      </c>
      <c r="F76" s="390" t="s">
        <v>2636</v>
      </c>
      <c r="G76" s="390" t="s">
        <v>2637</v>
      </c>
    </row>
    <row r="77" spans="1:7">
      <c r="A77"/>
      <c r="B77" s="391"/>
      <c r="C77" s="391"/>
      <c r="D77" s="391"/>
      <c r="E77" s="391"/>
      <c r="F77" s="391"/>
      <c r="G77" s="391"/>
    </row>
    <row r="78" spans="1:7">
      <c r="A78"/>
      <c r="B78" s="403" t="s">
        <v>19</v>
      </c>
      <c r="C78" s="403" t="s">
        <v>2599</v>
      </c>
      <c r="D78" s="403" t="s">
        <v>79</v>
      </c>
      <c r="E78" s="387">
        <v>12.93</v>
      </c>
      <c r="F78" s="418">
        <v>4.58</v>
      </c>
      <c r="G78" s="419">
        <v>59.3</v>
      </c>
    </row>
    <row r="79" spans="1:7">
      <c r="A79"/>
      <c r="B79" s="414" t="s">
        <v>19</v>
      </c>
      <c r="C79" s="414" t="s">
        <v>2599</v>
      </c>
      <c r="D79" s="414" t="s">
        <v>2633</v>
      </c>
      <c r="E79" s="386">
        <v>8.84</v>
      </c>
      <c r="F79" s="420">
        <v>9.52</v>
      </c>
      <c r="G79" s="406">
        <v>84.2</v>
      </c>
    </row>
    <row r="80" spans="1:7">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sheetData>
  <mergeCells count="1">
    <mergeCell ref="H10:I10"/>
  </mergeCells>
  <pageMargins left="0.75" right="0.75" top="1" bottom="1" header="0.5" footer="0.5"/>
  <pageSetup scale="74" fitToHeight="0" orientation="landscape" r:id="rId1"/>
  <headerFooter alignWithMargins="0">
    <oddFooter>&amp;L © Euromonitor International 2011. All rights reserved.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139EC-6AAF-44CF-8EBF-3CD68C8EAB57}">
  <sheetPr>
    <tabColor theme="5" tint="-0.499984740745262"/>
    <pageSetUpPr autoPageBreaks="0" fitToPage="1"/>
  </sheetPr>
  <dimension ref="A1:AP323"/>
  <sheetViews>
    <sheetView showGridLines="0" zoomScaleNormal="100" workbookViewId="0">
      <pane xSplit="10" ySplit="7" topLeftCell="K8" activePane="bottomRight" state="frozen"/>
      <selection pane="topRight" activeCell="K1" sqref="K1"/>
      <selection pane="bottomLeft" activeCell="A7" sqref="A7"/>
      <selection pane="bottomRight" activeCell="B4" sqref="B4"/>
    </sheetView>
  </sheetViews>
  <sheetFormatPr defaultColWidth="9.140625" defaultRowHeight="18"/>
  <cols>
    <col min="1" max="1" width="1.42578125" style="108" customWidth="1"/>
    <col min="2" max="2" width="8.5703125" style="79" customWidth="1"/>
    <col min="3" max="3" width="8.5703125" style="80" customWidth="1"/>
    <col min="4" max="4" width="10.140625" style="81" customWidth="1"/>
    <col min="5" max="5" width="17.7109375" style="94" customWidth="1"/>
    <col min="6" max="6" width="17.85546875" style="94" customWidth="1"/>
    <col min="7" max="7" width="19.7109375" style="94" customWidth="1"/>
    <col min="8" max="8" width="40.140625" style="94" customWidth="1"/>
    <col min="9" max="9" width="20.28515625" style="92" customWidth="1"/>
    <col min="10" max="10" width="36.42578125" style="92" bestFit="1" customWidth="1"/>
    <col min="11" max="11" width="23.28515625" style="92" customWidth="1"/>
    <col min="12" max="12" width="12.7109375" style="79" bestFit="1" customWidth="1"/>
    <col min="13" max="13" width="22.42578125" style="92" customWidth="1"/>
    <col min="14" max="14" width="29.140625" style="102" customWidth="1"/>
    <col min="15" max="15" width="13.28515625" style="98" customWidth="1"/>
    <col min="16" max="17" width="12" style="98" customWidth="1"/>
    <col min="18" max="18" width="12.28515625" style="98" customWidth="1"/>
    <col min="19" max="19" width="15.28515625" style="98" customWidth="1"/>
    <col min="20" max="20" width="11.42578125" style="79" customWidth="1"/>
    <col min="21" max="21" width="15.42578125" style="98" customWidth="1"/>
    <col min="22" max="22" width="21.7109375" style="99" customWidth="1"/>
    <col min="23" max="23" width="39.28515625" style="288" customWidth="1"/>
    <col min="24" max="24" width="17.85546875" style="99" customWidth="1"/>
    <col min="25" max="25" width="15.85546875" style="79" customWidth="1"/>
    <col min="26" max="26" width="16.42578125" style="79" customWidth="1"/>
    <col min="27" max="27" width="17" style="99" customWidth="1"/>
    <col min="28" max="29" width="21.7109375" style="99" customWidth="1"/>
    <col min="30" max="30" width="17.42578125" style="79" bestFit="1" customWidth="1"/>
    <col min="31" max="31" width="17.42578125" style="79" customWidth="1"/>
    <col min="32" max="33" width="21.7109375" style="99" customWidth="1"/>
    <col min="34" max="34" width="21.42578125" style="79" customWidth="1"/>
    <col min="35" max="35" width="17.42578125" style="79" customWidth="1"/>
    <col min="36" max="36" width="15.42578125" style="99" customWidth="1"/>
    <col min="37" max="37" width="15.140625" style="79" customWidth="1"/>
    <col min="38" max="38" width="11.7109375" style="100" customWidth="1"/>
    <col min="39" max="39" width="37.5703125" style="287" bestFit="1" customWidth="1"/>
    <col min="40" max="40" width="19.7109375" style="100" customWidth="1"/>
    <col min="41" max="41" width="74.85546875" style="92" customWidth="1"/>
    <col min="42" max="42" width="191.5703125" style="105" bestFit="1" customWidth="1"/>
    <col min="43" max="16384" width="9.140625" style="80"/>
  </cols>
  <sheetData>
    <row r="1" spans="1:42">
      <c r="A1" s="329"/>
      <c r="B1" s="80"/>
      <c r="E1" s="82"/>
      <c r="F1" s="82"/>
      <c r="G1" s="82"/>
      <c r="H1" s="82"/>
      <c r="I1" s="83"/>
      <c r="J1" s="84"/>
      <c r="K1" s="84"/>
      <c r="L1" s="109"/>
      <c r="M1" s="83"/>
      <c r="N1" s="101"/>
      <c r="O1" s="85"/>
      <c r="P1" s="85"/>
      <c r="Q1" s="85"/>
      <c r="R1" s="85"/>
      <c r="S1" s="85"/>
      <c r="T1" s="80"/>
      <c r="U1" s="85"/>
      <c r="V1" s="80"/>
      <c r="W1" s="84"/>
      <c r="X1" s="80"/>
      <c r="Y1" s="80"/>
      <c r="Z1" s="80"/>
      <c r="AA1" s="80"/>
      <c r="AB1" s="80"/>
      <c r="AC1" s="80"/>
      <c r="AD1" s="80"/>
      <c r="AE1" s="80"/>
      <c r="AF1" s="80"/>
      <c r="AG1" s="80"/>
      <c r="AH1" s="80"/>
      <c r="AI1" s="80"/>
      <c r="AJ1" s="80"/>
      <c r="AK1" s="80"/>
      <c r="AL1" s="86"/>
      <c r="AM1" s="285"/>
      <c r="AN1" s="86"/>
      <c r="AO1" s="84"/>
      <c r="AP1" s="103"/>
    </row>
    <row r="2" spans="1:42">
      <c r="A2" s="329"/>
      <c r="B2" s="80"/>
      <c r="E2" s="82"/>
      <c r="F2" s="87"/>
      <c r="G2" s="82"/>
      <c r="H2" s="82"/>
      <c r="I2" s="84"/>
      <c r="J2" s="84"/>
      <c r="K2" s="84"/>
      <c r="L2" s="80"/>
      <c r="M2" s="84"/>
      <c r="N2" s="101"/>
      <c r="O2" s="85"/>
      <c r="P2" s="85"/>
      <c r="Q2" s="85"/>
      <c r="R2" s="85"/>
      <c r="S2" s="85"/>
      <c r="T2" s="80"/>
      <c r="U2" s="85"/>
      <c r="V2" s="80"/>
      <c r="W2" s="84"/>
      <c r="X2" s="80"/>
      <c r="Y2" s="80"/>
      <c r="Z2" s="80"/>
      <c r="AA2" s="80"/>
      <c r="AB2" s="80"/>
      <c r="AC2" s="80"/>
      <c r="AD2" s="80"/>
      <c r="AE2" s="80"/>
      <c r="AF2" s="80"/>
      <c r="AG2" s="80"/>
      <c r="AH2" s="80"/>
      <c r="AI2" s="80"/>
      <c r="AJ2" s="80"/>
      <c r="AK2" s="80"/>
      <c r="AL2" s="85"/>
      <c r="AM2" s="88"/>
      <c r="AN2" s="85"/>
      <c r="AO2" s="84"/>
      <c r="AP2" s="103"/>
    </row>
    <row r="3" spans="1:42" s="278" customFormat="1">
      <c r="A3" s="275"/>
      <c r="B3" s="276"/>
      <c r="C3" s="276"/>
      <c r="D3" s="276">
        <v>6</v>
      </c>
      <c r="E3" s="276">
        <v>2</v>
      </c>
      <c r="F3" s="276">
        <v>7</v>
      </c>
      <c r="G3" s="276">
        <v>8</v>
      </c>
      <c r="H3" s="276">
        <v>5</v>
      </c>
      <c r="I3" s="276"/>
      <c r="J3" s="277"/>
      <c r="K3" s="277"/>
      <c r="M3" s="92"/>
      <c r="N3" s="280"/>
      <c r="P3" s="281"/>
      <c r="Q3" s="281"/>
      <c r="R3" s="281"/>
      <c r="S3" s="281"/>
      <c r="T3" s="281"/>
      <c r="W3" s="283"/>
      <c r="AA3" s="281"/>
      <c r="AJ3" s="281"/>
      <c r="AL3" s="281"/>
      <c r="AM3" s="282"/>
      <c r="AN3" s="281"/>
      <c r="AO3" s="279"/>
      <c r="AP3" s="284"/>
    </row>
    <row r="4" spans="1:42" s="278" customFormat="1">
      <c r="A4" s="275"/>
      <c r="B4" s="421" t="s">
        <v>2639</v>
      </c>
      <c r="C4" s="276"/>
      <c r="D4" s="276"/>
      <c r="E4" s="276"/>
      <c r="F4" s="276"/>
      <c r="G4" s="276"/>
      <c r="H4" s="276"/>
      <c r="I4" s="276"/>
      <c r="J4" s="277"/>
      <c r="K4" s="277"/>
      <c r="M4" s="84"/>
      <c r="N4" s="280"/>
      <c r="P4" s="281"/>
      <c r="Q4" s="281"/>
      <c r="R4" s="281"/>
      <c r="S4" s="281"/>
      <c r="T4" s="281"/>
      <c r="W4" s="283"/>
      <c r="AA4" s="281"/>
      <c r="AJ4" s="281"/>
      <c r="AL4" s="281"/>
      <c r="AM4" s="282"/>
      <c r="AN4" s="281"/>
      <c r="AO4" s="279"/>
      <c r="AP4" s="284"/>
    </row>
    <row r="5" spans="1:42" s="82" customFormat="1" ht="26.25">
      <c r="A5" s="330"/>
      <c r="B5" s="89" t="s">
        <v>308</v>
      </c>
      <c r="C5" s="89"/>
      <c r="D5" s="81"/>
      <c r="F5" s="87"/>
      <c r="I5" s="84"/>
      <c r="J5" s="84"/>
      <c r="K5" s="84"/>
      <c r="L5" s="80"/>
      <c r="M5" s="84"/>
      <c r="N5" s="101"/>
      <c r="O5" s="88"/>
      <c r="P5" s="88"/>
      <c r="Q5" s="88"/>
      <c r="R5" s="88"/>
      <c r="S5" s="88"/>
      <c r="U5" s="88"/>
      <c r="V5" s="80"/>
      <c r="W5" s="84"/>
      <c r="AA5" s="80"/>
      <c r="AB5" s="80"/>
      <c r="AF5" s="80"/>
      <c r="AJ5" s="80"/>
      <c r="AL5" s="88"/>
      <c r="AM5" s="88"/>
      <c r="AN5" s="85"/>
      <c r="AO5" s="84"/>
      <c r="AP5" s="103"/>
    </row>
    <row r="6" spans="1:42" s="26" customFormat="1" ht="58.5" customHeight="1">
      <c r="A6" s="107"/>
      <c r="B6" s="331" t="s">
        <v>309</v>
      </c>
      <c r="C6" s="331" t="s">
        <v>310</v>
      </c>
      <c r="D6" s="331" t="s">
        <v>311</v>
      </c>
      <c r="E6" s="331" t="s">
        <v>312</v>
      </c>
      <c r="F6" s="331" t="s">
        <v>72</v>
      </c>
      <c r="G6" s="331" t="s">
        <v>73</v>
      </c>
      <c r="H6" s="331" t="s">
        <v>313</v>
      </c>
      <c r="I6" s="331" t="s">
        <v>314</v>
      </c>
      <c r="J6" s="331" t="s">
        <v>315</v>
      </c>
      <c r="K6" s="331" t="s">
        <v>316</v>
      </c>
      <c r="L6" s="331" t="s">
        <v>317</v>
      </c>
      <c r="M6" s="331" t="s">
        <v>318</v>
      </c>
      <c r="N6" s="331" t="s">
        <v>319</v>
      </c>
      <c r="O6" s="332" t="s">
        <v>320</v>
      </c>
      <c r="P6" s="332" t="s">
        <v>321</v>
      </c>
      <c r="Q6" s="332" t="s">
        <v>322</v>
      </c>
      <c r="R6" s="332" t="s">
        <v>323</v>
      </c>
      <c r="S6" s="332" t="s">
        <v>324</v>
      </c>
      <c r="T6" s="331" t="s">
        <v>325</v>
      </c>
      <c r="U6" s="332" t="s">
        <v>326</v>
      </c>
      <c r="V6" s="162" t="s">
        <v>327</v>
      </c>
      <c r="W6" s="331" t="s">
        <v>328</v>
      </c>
      <c r="X6" s="331" t="s">
        <v>329</v>
      </c>
      <c r="Y6" s="331" t="s">
        <v>330</v>
      </c>
      <c r="Z6" s="331" t="s">
        <v>331</v>
      </c>
      <c r="AA6" s="331" t="s">
        <v>332</v>
      </c>
      <c r="AB6" s="162" t="s">
        <v>333</v>
      </c>
      <c r="AC6" s="331" t="s">
        <v>334</v>
      </c>
      <c r="AD6" s="331" t="s">
        <v>335</v>
      </c>
      <c r="AE6" s="331" t="s">
        <v>336</v>
      </c>
      <c r="AF6" s="162" t="s">
        <v>337</v>
      </c>
      <c r="AG6" s="331" t="s">
        <v>338</v>
      </c>
      <c r="AH6" s="331" t="s">
        <v>339</v>
      </c>
      <c r="AI6" s="331" t="s">
        <v>340</v>
      </c>
      <c r="AJ6" s="331" t="s">
        <v>341</v>
      </c>
      <c r="AK6" s="331" t="s">
        <v>342</v>
      </c>
      <c r="AL6" s="332" t="s">
        <v>343</v>
      </c>
      <c r="AM6" s="331" t="s">
        <v>344</v>
      </c>
      <c r="AN6" s="331" t="s">
        <v>345</v>
      </c>
      <c r="AO6" s="331" t="s">
        <v>346</v>
      </c>
      <c r="AP6" s="333" t="s">
        <v>347</v>
      </c>
    </row>
    <row r="7" spans="1:42" ht="10.5" customHeight="1">
      <c r="A7" s="329"/>
      <c r="B7" s="21"/>
      <c r="C7" s="21"/>
      <c r="D7" s="21"/>
      <c r="E7" s="56" t="s">
        <v>348</v>
      </c>
      <c r="F7" s="56" t="s">
        <v>348</v>
      </c>
      <c r="G7" s="56" t="s">
        <v>348</v>
      </c>
      <c r="H7" s="56"/>
      <c r="I7" s="17"/>
      <c r="J7" s="17"/>
      <c r="K7" s="17"/>
      <c r="L7" s="19"/>
      <c r="M7" s="17"/>
      <c r="N7" s="59"/>
      <c r="O7" s="18"/>
      <c r="P7" s="18"/>
      <c r="Q7" s="18"/>
      <c r="R7" s="18"/>
      <c r="S7" s="18"/>
      <c r="T7" s="19"/>
      <c r="U7" s="18"/>
      <c r="V7" s="19"/>
      <c r="W7" s="17"/>
      <c r="X7" s="19"/>
      <c r="Y7" s="19"/>
      <c r="Z7" s="19"/>
      <c r="AA7" s="19"/>
      <c r="AB7" s="19"/>
      <c r="AC7" s="19"/>
      <c r="AD7" s="19"/>
      <c r="AE7" s="19"/>
      <c r="AF7" s="19"/>
      <c r="AG7" s="19"/>
      <c r="AH7" s="19"/>
      <c r="AI7" s="19"/>
      <c r="AJ7" s="19"/>
      <c r="AK7" s="19"/>
      <c r="AL7" s="19"/>
      <c r="AM7" s="286"/>
      <c r="AN7" s="18"/>
      <c r="AO7" s="17"/>
      <c r="AP7" s="104"/>
    </row>
    <row r="8" spans="1:42" ht="14.25" customHeight="1">
      <c r="A8" s="329"/>
      <c r="B8" s="79">
        <v>1</v>
      </c>
      <c r="C8" s="79">
        <v>41</v>
      </c>
      <c r="D8" s="90">
        <v>44994</v>
      </c>
      <c r="E8" s="91" t="s">
        <v>179</v>
      </c>
      <c r="F8" s="91" t="s">
        <v>92</v>
      </c>
      <c r="G8" s="91" t="s">
        <v>182</v>
      </c>
      <c r="H8" s="91" t="s">
        <v>181</v>
      </c>
      <c r="J8" s="92" t="s">
        <v>349</v>
      </c>
      <c r="L8" s="206"/>
      <c r="N8" s="94"/>
      <c r="O8" s="95"/>
      <c r="P8" s="161" t="str">
        <f t="shared" ref="P8:P24" si="0">IFERROR(O8/R8,"-")</f>
        <v>-</v>
      </c>
      <c r="Q8" s="161" t="str">
        <f t="shared" ref="Q8:Q24" si="1">IFERROR(P8/T8,"-")</f>
        <v>-</v>
      </c>
      <c r="R8" s="96"/>
      <c r="T8" s="96"/>
      <c r="U8" s="96"/>
      <c r="V8" s="79"/>
      <c r="W8" s="92"/>
      <c r="X8" s="79"/>
      <c r="AA8" s="79"/>
      <c r="AB8" s="79"/>
      <c r="AC8" s="79"/>
      <c r="AF8" s="79"/>
      <c r="AG8" s="79"/>
      <c r="AJ8" s="79"/>
      <c r="AK8" s="79" t="s">
        <v>350</v>
      </c>
      <c r="AL8" s="97"/>
      <c r="AM8" s="303"/>
      <c r="AN8" s="96"/>
      <c r="AP8" s="102" t="s">
        <v>351</v>
      </c>
    </row>
    <row r="9" spans="1:42">
      <c r="A9" s="329"/>
      <c r="B9" s="79">
        <v>2</v>
      </c>
      <c r="C9" s="79">
        <v>24</v>
      </c>
      <c r="D9" s="90">
        <v>44994</v>
      </c>
      <c r="E9" s="91" t="s">
        <v>137</v>
      </c>
      <c r="F9" s="91" t="s">
        <v>92</v>
      </c>
      <c r="G9" s="91" t="s">
        <v>139</v>
      </c>
      <c r="H9" s="91" t="s">
        <v>141</v>
      </c>
      <c r="I9" s="92" t="s">
        <v>137</v>
      </c>
      <c r="J9" s="92" t="s">
        <v>352</v>
      </c>
      <c r="K9" s="92" t="s">
        <v>353</v>
      </c>
      <c r="L9" s="206" t="s">
        <v>19</v>
      </c>
      <c r="M9" s="92" t="s">
        <v>354</v>
      </c>
      <c r="N9" s="94" t="s">
        <v>137</v>
      </c>
      <c r="O9" s="95">
        <v>8.99</v>
      </c>
      <c r="P9" s="161">
        <f t="shared" si="0"/>
        <v>4.4950000000000001</v>
      </c>
      <c r="Q9" s="161">
        <f t="shared" si="1"/>
        <v>0.56187500000000001</v>
      </c>
      <c r="R9" s="96">
        <v>2</v>
      </c>
      <c r="S9" s="98" t="s">
        <v>355</v>
      </c>
      <c r="T9" s="96">
        <v>8</v>
      </c>
      <c r="U9" s="96"/>
      <c r="V9" s="79">
        <v>1</v>
      </c>
      <c r="W9" s="92" t="s">
        <v>356</v>
      </c>
      <c r="X9" s="79" t="s">
        <v>357</v>
      </c>
      <c r="Y9" s="79" t="s">
        <v>358</v>
      </c>
      <c r="Z9" s="79">
        <v>2</v>
      </c>
      <c r="AA9" s="79">
        <v>1</v>
      </c>
      <c r="AB9" s="79">
        <v>0</v>
      </c>
      <c r="AC9" s="79"/>
      <c r="AF9" s="79">
        <v>1</v>
      </c>
      <c r="AG9" s="79" t="s">
        <v>359</v>
      </c>
      <c r="AH9" s="79" t="s">
        <v>358</v>
      </c>
      <c r="AI9" s="79">
        <v>5</v>
      </c>
      <c r="AJ9" s="79">
        <v>1</v>
      </c>
      <c r="AK9" s="79">
        <v>0</v>
      </c>
      <c r="AL9" s="97">
        <v>1</v>
      </c>
      <c r="AM9" s="189" t="s">
        <v>360</v>
      </c>
      <c r="AN9" s="96" t="s">
        <v>361</v>
      </c>
      <c r="AO9" s="92" t="s">
        <v>362</v>
      </c>
      <c r="AP9" s="102" t="s">
        <v>363</v>
      </c>
    </row>
    <row r="10" spans="1:42">
      <c r="A10" s="329"/>
      <c r="B10" s="79">
        <v>3</v>
      </c>
      <c r="C10" s="79">
        <v>24</v>
      </c>
      <c r="D10" s="90">
        <v>45019</v>
      </c>
      <c r="E10" s="91" t="s">
        <v>137</v>
      </c>
      <c r="F10" s="91" t="s">
        <v>92</v>
      </c>
      <c r="G10" s="91" t="s">
        <v>139</v>
      </c>
      <c r="H10" s="91" t="s">
        <v>364</v>
      </c>
      <c r="I10" s="92" t="s">
        <v>137</v>
      </c>
      <c r="J10" s="92" t="s">
        <v>352</v>
      </c>
      <c r="K10" s="92" t="s">
        <v>353</v>
      </c>
      <c r="L10" s="206" t="s">
        <v>19</v>
      </c>
      <c r="M10" s="92" t="s">
        <v>354</v>
      </c>
      <c r="N10" s="94" t="s">
        <v>137</v>
      </c>
      <c r="O10" s="95">
        <v>14.99</v>
      </c>
      <c r="P10" s="161">
        <f t="shared" si="0"/>
        <v>7.4950000000000001</v>
      </c>
      <c r="Q10" s="161">
        <f t="shared" si="1"/>
        <v>0.93687500000000001</v>
      </c>
      <c r="R10" s="96">
        <v>2</v>
      </c>
      <c r="S10" s="39" t="str">
        <f>IF(R10=1,"Single canister",CONCATENATE(R10,"-Pack"))</f>
        <v>2-Pack</v>
      </c>
      <c r="T10" s="96">
        <v>8</v>
      </c>
      <c r="U10" s="96"/>
      <c r="V10" s="79">
        <v>1</v>
      </c>
      <c r="W10" s="92" t="s">
        <v>356</v>
      </c>
      <c r="X10" s="79" t="s">
        <v>357</v>
      </c>
      <c r="Y10" s="79" t="s">
        <v>358</v>
      </c>
      <c r="Z10" s="79">
        <v>2</v>
      </c>
      <c r="AA10" s="79">
        <v>1</v>
      </c>
      <c r="AB10" s="79">
        <v>0</v>
      </c>
      <c r="AC10" s="79"/>
      <c r="AF10" s="79">
        <v>1</v>
      </c>
      <c r="AG10" s="79" t="s">
        <v>359</v>
      </c>
      <c r="AH10" s="79" t="s">
        <v>358</v>
      </c>
      <c r="AI10" s="79">
        <v>5</v>
      </c>
      <c r="AJ10" s="79">
        <v>1</v>
      </c>
      <c r="AK10" s="79">
        <v>0</v>
      </c>
      <c r="AL10" s="97">
        <v>1</v>
      </c>
      <c r="AM10" s="189" t="s">
        <v>360</v>
      </c>
      <c r="AN10" s="96" t="s">
        <v>361</v>
      </c>
      <c r="AO10" s="92" t="s">
        <v>365</v>
      </c>
      <c r="AP10" s="102" t="s">
        <v>366</v>
      </c>
    </row>
    <row r="11" spans="1:42">
      <c r="A11" s="329"/>
      <c r="B11" s="79">
        <v>4</v>
      </c>
      <c r="C11" s="79">
        <v>17</v>
      </c>
      <c r="D11" s="90">
        <v>44994</v>
      </c>
      <c r="E11" s="91" t="s">
        <v>122</v>
      </c>
      <c r="F11" s="91" t="s">
        <v>92</v>
      </c>
      <c r="G11" s="91" t="s">
        <v>124</v>
      </c>
      <c r="H11" s="91" t="s">
        <v>126</v>
      </c>
      <c r="I11" s="92" t="s">
        <v>122</v>
      </c>
      <c r="J11" s="92" t="s">
        <v>367</v>
      </c>
      <c r="K11" s="92" t="s">
        <v>353</v>
      </c>
      <c r="L11" s="206"/>
      <c r="M11" s="289" t="s">
        <v>368</v>
      </c>
      <c r="N11" s="94" t="s">
        <v>122</v>
      </c>
      <c r="O11" s="95">
        <v>5.99</v>
      </c>
      <c r="P11" s="161">
        <f t="shared" si="0"/>
        <v>5.99</v>
      </c>
      <c r="Q11" s="161">
        <f t="shared" si="1"/>
        <v>0.59899999999999998</v>
      </c>
      <c r="R11" s="96">
        <v>1</v>
      </c>
      <c r="S11" s="98" t="s">
        <v>369</v>
      </c>
      <c r="T11" s="96">
        <v>10</v>
      </c>
      <c r="U11" s="96"/>
      <c r="V11" s="79"/>
      <c r="W11" s="92"/>
      <c r="X11" s="79"/>
      <c r="AA11" s="79"/>
      <c r="AB11" s="79"/>
      <c r="AC11" s="79"/>
      <c r="AF11" s="79"/>
      <c r="AG11" s="79"/>
      <c r="AJ11" s="79"/>
      <c r="AK11" s="79" t="s">
        <v>350</v>
      </c>
      <c r="AL11" s="97"/>
      <c r="AM11" s="303"/>
      <c r="AN11" s="96"/>
      <c r="AO11" s="92" t="s">
        <v>370</v>
      </c>
      <c r="AP11" s="102" t="s">
        <v>371</v>
      </c>
    </row>
    <row r="12" spans="1:42">
      <c r="A12" s="329"/>
      <c r="B12" s="79">
        <v>5</v>
      </c>
      <c r="C12" s="79">
        <v>17</v>
      </c>
      <c r="D12" s="90">
        <v>44994</v>
      </c>
      <c r="E12" s="91" t="s">
        <v>122</v>
      </c>
      <c r="F12" s="91" t="s">
        <v>92</v>
      </c>
      <c r="G12" s="91" t="s">
        <v>124</v>
      </c>
      <c r="H12" s="91" t="s">
        <v>126</v>
      </c>
      <c r="I12" s="92" t="s">
        <v>122</v>
      </c>
      <c r="J12" s="92" t="s">
        <v>372</v>
      </c>
      <c r="K12" s="92" t="s">
        <v>353</v>
      </c>
      <c r="L12" s="206"/>
      <c r="M12" s="289" t="s">
        <v>368</v>
      </c>
      <c r="N12" s="94" t="s">
        <v>122</v>
      </c>
      <c r="O12" s="95">
        <v>14.99</v>
      </c>
      <c r="P12" s="161">
        <f t="shared" si="0"/>
        <v>4.996666666666667</v>
      </c>
      <c r="Q12" s="161">
        <f t="shared" si="1"/>
        <v>0.4996666666666667</v>
      </c>
      <c r="R12" s="96">
        <v>3</v>
      </c>
      <c r="S12" s="98" t="s">
        <v>373</v>
      </c>
      <c r="T12" s="96">
        <v>10</v>
      </c>
      <c r="U12" s="96"/>
      <c r="V12" s="79"/>
      <c r="W12" s="92"/>
      <c r="X12" s="79"/>
      <c r="AA12" s="79"/>
      <c r="AB12" s="79"/>
      <c r="AC12" s="79"/>
      <c r="AF12" s="79"/>
      <c r="AG12" s="79"/>
      <c r="AJ12" s="79"/>
      <c r="AK12" s="79" t="s">
        <v>350</v>
      </c>
      <c r="AL12" s="97"/>
      <c r="AM12" s="303"/>
      <c r="AN12" s="96"/>
      <c r="AO12" s="92" t="s">
        <v>370</v>
      </c>
      <c r="AP12" s="102" t="s">
        <v>371</v>
      </c>
    </row>
    <row r="13" spans="1:42">
      <c r="A13" s="329"/>
      <c r="B13" s="79">
        <v>6</v>
      </c>
      <c r="C13" s="79">
        <v>34</v>
      </c>
      <c r="D13" s="90">
        <v>44994</v>
      </c>
      <c r="E13" s="91" t="s">
        <v>163</v>
      </c>
      <c r="F13" s="91" t="s">
        <v>92</v>
      </c>
      <c r="G13" s="91" t="s">
        <v>144</v>
      </c>
      <c r="H13" s="91" t="s">
        <v>165</v>
      </c>
      <c r="I13" s="15" t="s">
        <v>374</v>
      </c>
      <c r="J13" s="92" t="s">
        <v>375</v>
      </c>
      <c r="K13" s="92" t="s">
        <v>353</v>
      </c>
      <c r="L13" s="195" t="s">
        <v>19</v>
      </c>
      <c r="M13" s="92" t="s">
        <v>354</v>
      </c>
      <c r="N13" s="29" t="s">
        <v>376</v>
      </c>
      <c r="O13" s="95">
        <v>23.99</v>
      </c>
      <c r="P13" s="161">
        <f t="shared" si="0"/>
        <v>3.9983333333333331</v>
      </c>
      <c r="Q13" s="161">
        <f t="shared" si="1"/>
        <v>0.3331944444444444</v>
      </c>
      <c r="R13" s="96">
        <v>6</v>
      </c>
      <c r="S13" s="98" t="s">
        <v>377</v>
      </c>
      <c r="T13" s="96">
        <v>12</v>
      </c>
      <c r="U13" s="96"/>
      <c r="V13" s="79">
        <v>1</v>
      </c>
      <c r="W13" s="92" t="s">
        <v>378</v>
      </c>
      <c r="X13" s="79" t="s">
        <v>379</v>
      </c>
      <c r="Y13" s="79" t="s">
        <v>380</v>
      </c>
      <c r="Z13" s="79">
        <v>1</v>
      </c>
      <c r="AA13" s="79">
        <v>1</v>
      </c>
      <c r="AB13" s="79">
        <v>1</v>
      </c>
      <c r="AC13" s="79" t="s">
        <v>381</v>
      </c>
      <c r="AD13" s="79" t="s">
        <v>382</v>
      </c>
      <c r="AE13" s="79">
        <v>7</v>
      </c>
      <c r="AF13" s="79">
        <v>1</v>
      </c>
      <c r="AG13" s="79" t="s">
        <v>359</v>
      </c>
      <c r="AH13" s="79" t="s">
        <v>380</v>
      </c>
      <c r="AI13" s="79">
        <v>2</v>
      </c>
      <c r="AJ13" s="79">
        <v>1</v>
      </c>
      <c r="AK13" s="79">
        <v>0</v>
      </c>
      <c r="AL13" s="97">
        <v>1</v>
      </c>
      <c r="AM13" s="189" t="s">
        <v>360</v>
      </c>
      <c r="AN13" s="96"/>
      <c r="AO13" s="92" t="s">
        <v>383</v>
      </c>
      <c r="AP13" s="102" t="s">
        <v>350</v>
      </c>
    </row>
    <row r="14" spans="1:42">
      <c r="A14" s="329"/>
      <c r="B14" s="79">
        <v>7</v>
      </c>
      <c r="C14" s="79">
        <v>32</v>
      </c>
      <c r="D14" s="90">
        <v>44994</v>
      </c>
      <c r="E14" s="91" t="s">
        <v>157</v>
      </c>
      <c r="F14" s="91" t="s">
        <v>92</v>
      </c>
      <c r="G14" s="91" t="s">
        <v>154</v>
      </c>
      <c r="H14" s="91" t="s">
        <v>160</v>
      </c>
      <c r="I14" s="15" t="s">
        <v>374</v>
      </c>
      <c r="J14" s="92" t="s">
        <v>375</v>
      </c>
      <c r="K14" s="92" t="s">
        <v>353</v>
      </c>
      <c r="L14" s="195" t="s">
        <v>19</v>
      </c>
      <c r="M14" s="92" t="s">
        <v>354</v>
      </c>
      <c r="N14" s="29" t="s">
        <v>376</v>
      </c>
      <c r="O14" s="95">
        <v>12.49</v>
      </c>
      <c r="P14" s="161">
        <f t="shared" si="0"/>
        <v>12.49</v>
      </c>
      <c r="Q14" s="161">
        <f t="shared" si="1"/>
        <v>1.7842857142857143</v>
      </c>
      <c r="R14" s="96">
        <v>1</v>
      </c>
      <c r="S14" s="98" t="s">
        <v>369</v>
      </c>
      <c r="T14" s="96">
        <v>7</v>
      </c>
      <c r="U14" s="96"/>
      <c r="V14" s="79">
        <v>1</v>
      </c>
      <c r="W14" s="92" t="s">
        <v>378</v>
      </c>
      <c r="X14" s="79" t="s">
        <v>379</v>
      </c>
      <c r="Y14" s="79" t="s">
        <v>380</v>
      </c>
      <c r="Z14" s="79">
        <v>1</v>
      </c>
      <c r="AA14" s="79">
        <v>1</v>
      </c>
      <c r="AB14" s="79">
        <v>1</v>
      </c>
      <c r="AC14" s="79" t="s">
        <v>381</v>
      </c>
      <c r="AD14" s="79" t="s">
        <v>382</v>
      </c>
      <c r="AE14" s="79">
        <v>7</v>
      </c>
      <c r="AF14" s="79">
        <v>1</v>
      </c>
      <c r="AG14" s="79" t="s">
        <v>359</v>
      </c>
      <c r="AH14" s="79" t="s">
        <v>380</v>
      </c>
      <c r="AI14" s="79">
        <v>2</v>
      </c>
      <c r="AJ14" s="79">
        <v>1</v>
      </c>
      <c r="AK14" s="79">
        <v>0</v>
      </c>
      <c r="AL14" s="97">
        <v>1</v>
      </c>
      <c r="AM14" s="189" t="s">
        <v>360</v>
      </c>
      <c r="AN14" s="96"/>
      <c r="AO14" s="92" t="s">
        <v>384</v>
      </c>
      <c r="AP14" s="102" t="s">
        <v>350</v>
      </c>
    </row>
    <row r="15" spans="1:42">
      <c r="A15" s="329"/>
      <c r="B15" s="79">
        <v>8</v>
      </c>
      <c r="C15" s="79">
        <v>39</v>
      </c>
      <c r="D15" s="90">
        <v>44994</v>
      </c>
      <c r="E15" s="91" t="s">
        <v>174</v>
      </c>
      <c r="F15" s="91" t="s">
        <v>92</v>
      </c>
      <c r="G15" s="91" t="s">
        <v>124</v>
      </c>
      <c r="H15" s="91" t="s">
        <v>176</v>
      </c>
      <c r="I15" s="15" t="s">
        <v>374</v>
      </c>
      <c r="J15" s="92" t="s">
        <v>375</v>
      </c>
      <c r="K15" s="92" t="s">
        <v>353</v>
      </c>
      <c r="L15" s="195" t="s">
        <v>19</v>
      </c>
      <c r="M15" s="92" t="s">
        <v>354</v>
      </c>
      <c r="N15" s="29" t="s">
        <v>376</v>
      </c>
      <c r="O15" s="95">
        <v>7.5</v>
      </c>
      <c r="P15" s="161">
        <f t="shared" si="0"/>
        <v>7.5</v>
      </c>
      <c r="Q15" s="161">
        <f t="shared" si="1"/>
        <v>0.75</v>
      </c>
      <c r="R15" s="96">
        <v>1</v>
      </c>
      <c r="S15" s="98" t="s">
        <v>369</v>
      </c>
      <c r="T15" s="96">
        <v>10</v>
      </c>
      <c r="U15" s="96"/>
      <c r="V15" s="79">
        <v>1</v>
      </c>
      <c r="W15" s="92" t="s">
        <v>385</v>
      </c>
      <c r="X15" s="79" t="s">
        <v>379</v>
      </c>
      <c r="Y15" s="79" t="s">
        <v>380</v>
      </c>
      <c r="Z15" s="79">
        <v>1</v>
      </c>
      <c r="AA15" s="79">
        <v>1</v>
      </c>
      <c r="AB15" s="79">
        <v>1</v>
      </c>
      <c r="AC15" s="79" t="s">
        <v>381</v>
      </c>
      <c r="AD15" s="79" t="s">
        <v>382</v>
      </c>
      <c r="AE15" s="79">
        <v>7</v>
      </c>
      <c r="AF15" s="79">
        <v>1</v>
      </c>
      <c r="AG15" s="79" t="s">
        <v>359</v>
      </c>
      <c r="AH15" s="79" t="s">
        <v>380</v>
      </c>
      <c r="AI15" s="79">
        <v>2</v>
      </c>
      <c r="AJ15" s="79">
        <v>1</v>
      </c>
      <c r="AK15" s="79">
        <v>0</v>
      </c>
      <c r="AL15" s="97">
        <v>1</v>
      </c>
      <c r="AM15" s="189" t="s">
        <v>360</v>
      </c>
      <c r="AN15" s="96"/>
      <c r="AO15" s="92" t="s">
        <v>386</v>
      </c>
      <c r="AP15" s="102" t="s">
        <v>350</v>
      </c>
    </row>
    <row r="16" spans="1:42">
      <c r="A16" s="329"/>
      <c r="B16" s="79">
        <v>9</v>
      </c>
      <c r="C16" s="79">
        <v>43</v>
      </c>
      <c r="D16" s="90">
        <v>44994</v>
      </c>
      <c r="E16" s="91" t="s">
        <v>184</v>
      </c>
      <c r="F16" s="91" t="s">
        <v>92</v>
      </c>
      <c r="G16" s="91" t="s">
        <v>124</v>
      </c>
      <c r="H16" s="91" t="s">
        <v>186</v>
      </c>
      <c r="J16" s="92" t="s">
        <v>349</v>
      </c>
      <c r="L16" s="206"/>
      <c r="N16" s="94"/>
      <c r="O16" s="95"/>
      <c r="P16" s="161" t="str">
        <f t="shared" si="0"/>
        <v>-</v>
      </c>
      <c r="Q16" s="161" t="str">
        <f t="shared" si="1"/>
        <v>-</v>
      </c>
      <c r="R16" s="96"/>
      <c r="S16" s="98" t="s">
        <v>387</v>
      </c>
      <c r="T16" s="96"/>
      <c r="U16" s="96"/>
      <c r="V16" s="79"/>
      <c r="W16" s="92"/>
      <c r="X16" s="79"/>
      <c r="AA16" s="79"/>
      <c r="AB16" s="79"/>
      <c r="AC16" s="79"/>
      <c r="AF16" s="79"/>
      <c r="AG16" s="79"/>
      <c r="AJ16" s="79"/>
      <c r="AL16" s="97"/>
      <c r="AM16" s="303"/>
      <c r="AN16" s="96"/>
      <c r="AP16" s="102" t="s">
        <v>351</v>
      </c>
    </row>
    <row r="17" spans="1:42">
      <c r="A17" s="329"/>
      <c r="B17" s="79">
        <v>10</v>
      </c>
      <c r="C17" s="79">
        <v>12</v>
      </c>
      <c r="D17" s="90">
        <v>44994</v>
      </c>
      <c r="E17" s="91" t="s">
        <v>111</v>
      </c>
      <c r="F17" s="91" t="s">
        <v>92</v>
      </c>
      <c r="G17" s="91" t="s">
        <v>113</v>
      </c>
      <c r="H17" s="91" t="s">
        <v>115</v>
      </c>
      <c r="I17" s="92" t="s">
        <v>388</v>
      </c>
      <c r="J17" s="92" t="s">
        <v>389</v>
      </c>
      <c r="K17" s="92" t="s">
        <v>353</v>
      </c>
      <c r="L17" s="225" t="s">
        <v>19</v>
      </c>
      <c r="M17" s="92" t="s">
        <v>390</v>
      </c>
      <c r="N17" s="29" t="s">
        <v>391</v>
      </c>
      <c r="O17" s="95">
        <v>6.58</v>
      </c>
      <c r="P17" s="161">
        <f t="shared" si="0"/>
        <v>6.58</v>
      </c>
      <c r="Q17" s="161">
        <f t="shared" si="1"/>
        <v>0.82250000000000001</v>
      </c>
      <c r="R17" s="96">
        <v>1</v>
      </c>
      <c r="S17" s="98" t="s">
        <v>369</v>
      </c>
      <c r="T17" s="96">
        <v>8</v>
      </c>
      <c r="U17" s="96"/>
      <c r="V17" s="79">
        <v>0</v>
      </c>
      <c r="W17" s="92"/>
      <c r="X17" s="79"/>
      <c r="AA17" s="79"/>
      <c r="AB17" s="79">
        <v>0</v>
      </c>
      <c r="AC17" s="79"/>
      <c r="AF17" s="79">
        <v>1</v>
      </c>
      <c r="AG17" s="79" t="s">
        <v>392</v>
      </c>
      <c r="AH17" s="79" t="s">
        <v>380</v>
      </c>
      <c r="AI17" s="79">
        <v>2</v>
      </c>
      <c r="AJ17" s="79">
        <v>0</v>
      </c>
      <c r="AK17" s="79">
        <v>0</v>
      </c>
      <c r="AL17" s="97">
        <v>0</v>
      </c>
      <c r="AM17" s="189" t="s">
        <v>360</v>
      </c>
      <c r="AN17" s="96"/>
      <c r="AO17" s="92" t="s">
        <v>393</v>
      </c>
      <c r="AP17" s="102" t="s">
        <v>350</v>
      </c>
    </row>
    <row r="18" spans="1:42">
      <c r="B18" s="79">
        <v>11</v>
      </c>
      <c r="C18" s="79">
        <v>20</v>
      </c>
      <c r="D18" s="90">
        <v>44994</v>
      </c>
      <c r="E18" s="91" t="s">
        <v>129</v>
      </c>
      <c r="F18" s="91" t="s">
        <v>92</v>
      </c>
      <c r="G18" s="91" t="s">
        <v>113</v>
      </c>
      <c r="H18" s="91" t="s">
        <v>132</v>
      </c>
      <c r="I18" s="92" t="s">
        <v>394</v>
      </c>
      <c r="J18" s="92" t="s">
        <v>395</v>
      </c>
      <c r="K18" s="92" t="s">
        <v>353</v>
      </c>
      <c r="L18" s="206" t="s">
        <v>19</v>
      </c>
      <c r="M18" s="92" t="s">
        <v>354</v>
      </c>
      <c r="N18" s="94" t="s">
        <v>396</v>
      </c>
      <c r="O18" s="95">
        <v>10.02</v>
      </c>
      <c r="P18" s="161">
        <f t="shared" si="0"/>
        <v>10.02</v>
      </c>
      <c r="Q18" s="161">
        <f t="shared" si="1"/>
        <v>1.002</v>
      </c>
      <c r="R18" s="96">
        <v>1</v>
      </c>
      <c r="S18" s="98" t="s">
        <v>369</v>
      </c>
      <c r="T18" s="96">
        <v>10</v>
      </c>
      <c r="U18" s="96"/>
      <c r="V18" s="79">
        <v>1</v>
      </c>
      <c r="W18" s="92" t="s">
        <v>378</v>
      </c>
      <c r="X18" s="79" t="s">
        <v>379</v>
      </c>
      <c r="Y18" s="79" t="s">
        <v>380</v>
      </c>
      <c r="Z18" s="79">
        <v>1</v>
      </c>
      <c r="AA18" s="79">
        <v>1</v>
      </c>
      <c r="AB18" s="79">
        <v>0</v>
      </c>
      <c r="AC18" s="79"/>
      <c r="AF18" s="79">
        <v>1</v>
      </c>
      <c r="AG18" s="79" t="s">
        <v>359</v>
      </c>
      <c r="AH18" s="79" t="s">
        <v>358</v>
      </c>
      <c r="AI18" s="79">
        <v>5</v>
      </c>
      <c r="AJ18" s="79">
        <v>1</v>
      </c>
      <c r="AK18" s="79">
        <v>0</v>
      </c>
      <c r="AL18" s="97">
        <v>1</v>
      </c>
      <c r="AM18" s="189" t="s">
        <v>360</v>
      </c>
      <c r="AN18" s="96"/>
      <c r="AO18" s="92" t="s">
        <v>397</v>
      </c>
      <c r="AP18" s="102" t="s">
        <v>398</v>
      </c>
    </row>
    <row r="19" spans="1:42">
      <c r="B19" s="79">
        <v>12</v>
      </c>
      <c r="C19" s="79">
        <v>7</v>
      </c>
      <c r="D19" s="90">
        <v>44994</v>
      </c>
      <c r="E19" s="91" t="s">
        <v>100</v>
      </c>
      <c r="F19" s="91" t="s">
        <v>92</v>
      </c>
      <c r="G19" s="91" t="s">
        <v>95</v>
      </c>
      <c r="H19" s="91" t="s">
        <v>103</v>
      </c>
      <c r="I19" s="15" t="s">
        <v>374</v>
      </c>
      <c r="J19" s="92" t="s">
        <v>375</v>
      </c>
      <c r="K19" s="92" t="s">
        <v>353</v>
      </c>
      <c r="L19" s="195" t="s">
        <v>19</v>
      </c>
      <c r="M19" s="92" t="s">
        <v>354</v>
      </c>
      <c r="N19" s="29" t="s">
        <v>376</v>
      </c>
      <c r="O19" s="95">
        <v>11.39</v>
      </c>
      <c r="P19" s="161">
        <f t="shared" si="0"/>
        <v>11.39</v>
      </c>
      <c r="Q19" s="161">
        <f t="shared" si="1"/>
        <v>1.139</v>
      </c>
      <c r="R19" s="96">
        <v>1</v>
      </c>
      <c r="S19" s="98" t="s">
        <v>369</v>
      </c>
      <c r="T19" s="96">
        <v>10</v>
      </c>
      <c r="U19" s="96"/>
      <c r="V19" s="79">
        <v>1</v>
      </c>
      <c r="W19" s="92" t="s">
        <v>385</v>
      </c>
      <c r="X19" s="79" t="s">
        <v>379</v>
      </c>
      <c r="Y19" s="79" t="s">
        <v>380</v>
      </c>
      <c r="Z19" s="79">
        <v>1</v>
      </c>
      <c r="AA19" s="79">
        <v>1</v>
      </c>
      <c r="AB19" s="79">
        <v>1</v>
      </c>
      <c r="AC19" s="79" t="s">
        <v>381</v>
      </c>
      <c r="AD19" s="79" t="s">
        <v>382</v>
      </c>
      <c r="AE19" s="79">
        <v>7</v>
      </c>
      <c r="AF19" s="79">
        <v>1</v>
      </c>
      <c r="AG19" s="79" t="s">
        <v>359</v>
      </c>
      <c r="AH19" s="79" t="s">
        <v>380</v>
      </c>
      <c r="AI19" s="79">
        <v>2</v>
      </c>
      <c r="AJ19" s="79">
        <v>1</v>
      </c>
      <c r="AK19" s="79">
        <v>0</v>
      </c>
      <c r="AL19" s="97">
        <v>1</v>
      </c>
      <c r="AM19" s="189" t="s">
        <v>360</v>
      </c>
      <c r="AN19" s="96"/>
      <c r="AO19" s="92" t="s">
        <v>399</v>
      </c>
      <c r="AP19" s="102" t="s">
        <v>400</v>
      </c>
    </row>
    <row r="20" spans="1:42">
      <c r="B20" s="79">
        <v>13</v>
      </c>
      <c r="C20" s="79">
        <v>7</v>
      </c>
      <c r="D20" s="90">
        <v>44994</v>
      </c>
      <c r="E20" s="91" t="s">
        <v>100</v>
      </c>
      <c r="F20" s="91" t="s">
        <v>92</v>
      </c>
      <c r="G20" s="91" t="s">
        <v>95</v>
      </c>
      <c r="H20" s="91" t="s">
        <v>103</v>
      </c>
      <c r="I20" s="92" t="s">
        <v>100</v>
      </c>
      <c r="J20" s="92" t="s">
        <v>401</v>
      </c>
      <c r="K20" s="92" t="s">
        <v>353</v>
      </c>
      <c r="L20" s="206" t="s">
        <v>19</v>
      </c>
      <c r="M20" s="92" t="s">
        <v>402</v>
      </c>
      <c r="N20" s="94" t="s">
        <v>403</v>
      </c>
      <c r="O20" s="95">
        <v>7.49</v>
      </c>
      <c r="P20" s="161">
        <f t="shared" si="0"/>
        <v>7.49</v>
      </c>
      <c r="Q20" s="161">
        <f t="shared" si="1"/>
        <v>0.749</v>
      </c>
      <c r="R20" s="96">
        <v>1</v>
      </c>
      <c r="S20" s="98" t="s">
        <v>369</v>
      </c>
      <c r="T20" s="96">
        <v>10</v>
      </c>
      <c r="U20" s="96"/>
      <c r="V20" s="79">
        <v>1</v>
      </c>
      <c r="W20" s="92" t="s">
        <v>378</v>
      </c>
      <c r="X20" s="79" t="s">
        <v>379</v>
      </c>
      <c r="Y20" s="79" t="s">
        <v>380</v>
      </c>
      <c r="Z20" s="79">
        <v>1</v>
      </c>
      <c r="AA20" s="79">
        <v>1</v>
      </c>
      <c r="AB20" s="79">
        <v>0</v>
      </c>
      <c r="AC20" s="79"/>
      <c r="AF20" s="79">
        <v>1</v>
      </c>
      <c r="AG20" s="79" t="s">
        <v>359</v>
      </c>
      <c r="AH20" s="79" t="s">
        <v>380</v>
      </c>
      <c r="AI20" s="79">
        <v>2</v>
      </c>
      <c r="AJ20" s="79">
        <v>1</v>
      </c>
      <c r="AK20" s="79">
        <v>0</v>
      </c>
      <c r="AL20" s="97">
        <v>1</v>
      </c>
      <c r="AM20" s="189" t="s">
        <v>360</v>
      </c>
      <c r="AN20" s="96"/>
      <c r="AO20" s="92" t="s">
        <v>399</v>
      </c>
      <c r="AP20" s="102" t="s">
        <v>400</v>
      </c>
    </row>
    <row r="21" spans="1:42">
      <c r="B21" s="79">
        <v>14</v>
      </c>
      <c r="C21" s="79">
        <v>7</v>
      </c>
      <c r="D21" s="90">
        <v>44994</v>
      </c>
      <c r="E21" s="91" t="s">
        <v>100</v>
      </c>
      <c r="F21" s="91" t="s">
        <v>92</v>
      </c>
      <c r="G21" s="91" t="s">
        <v>95</v>
      </c>
      <c r="H21" s="91" t="s">
        <v>103</v>
      </c>
      <c r="I21" s="92" t="s">
        <v>100</v>
      </c>
      <c r="J21" s="92" t="s">
        <v>401</v>
      </c>
      <c r="K21" s="92" t="s">
        <v>353</v>
      </c>
      <c r="L21" s="206" t="s">
        <v>19</v>
      </c>
      <c r="M21" s="92" t="s">
        <v>402</v>
      </c>
      <c r="N21" s="94" t="s">
        <v>403</v>
      </c>
      <c r="O21" s="95">
        <v>14.99</v>
      </c>
      <c r="P21" s="161">
        <f t="shared" si="0"/>
        <v>7.4950000000000001</v>
      </c>
      <c r="Q21" s="161">
        <f t="shared" si="1"/>
        <v>0.74950000000000006</v>
      </c>
      <c r="R21" s="96">
        <v>2</v>
      </c>
      <c r="S21" s="98" t="s">
        <v>355</v>
      </c>
      <c r="T21" s="96">
        <v>10</v>
      </c>
      <c r="U21" s="96"/>
      <c r="V21" s="79">
        <v>1</v>
      </c>
      <c r="W21" s="92" t="s">
        <v>378</v>
      </c>
      <c r="X21" s="79" t="s">
        <v>379</v>
      </c>
      <c r="Y21" s="79" t="s">
        <v>380</v>
      </c>
      <c r="Z21" s="79">
        <v>2</v>
      </c>
      <c r="AA21" s="79">
        <v>1</v>
      </c>
      <c r="AB21" s="79">
        <v>0</v>
      </c>
      <c r="AC21" s="79"/>
      <c r="AF21" s="79">
        <v>1</v>
      </c>
      <c r="AG21" s="79" t="s">
        <v>359</v>
      </c>
      <c r="AH21" s="79" t="s">
        <v>380</v>
      </c>
      <c r="AI21" s="79">
        <v>2</v>
      </c>
      <c r="AJ21" s="79">
        <v>1</v>
      </c>
      <c r="AK21" s="79">
        <v>0</v>
      </c>
      <c r="AL21" s="97">
        <v>1</v>
      </c>
      <c r="AM21" s="189" t="s">
        <v>360</v>
      </c>
      <c r="AN21" s="96"/>
      <c r="AO21" s="92" t="s">
        <v>399</v>
      </c>
      <c r="AP21" s="102" t="s">
        <v>400</v>
      </c>
    </row>
    <row r="22" spans="1:42">
      <c r="B22" s="79">
        <v>15</v>
      </c>
      <c r="C22" s="79">
        <v>7</v>
      </c>
      <c r="D22" s="90">
        <v>44994</v>
      </c>
      <c r="E22" s="91" t="s">
        <v>100</v>
      </c>
      <c r="F22" s="91" t="s">
        <v>92</v>
      </c>
      <c r="G22" s="91" t="s">
        <v>95</v>
      </c>
      <c r="H22" s="91" t="s">
        <v>103</v>
      </c>
      <c r="I22" s="92" t="s">
        <v>100</v>
      </c>
      <c r="J22" s="92" t="s">
        <v>401</v>
      </c>
      <c r="K22" s="92" t="s">
        <v>353</v>
      </c>
      <c r="L22" s="206" t="s">
        <v>19</v>
      </c>
      <c r="M22" s="92" t="s">
        <v>402</v>
      </c>
      <c r="N22" s="94" t="s">
        <v>403</v>
      </c>
      <c r="O22" s="95">
        <v>29.49</v>
      </c>
      <c r="P22" s="161">
        <f t="shared" si="0"/>
        <v>7.3724999999999996</v>
      </c>
      <c r="Q22" s="161">
        <f t="shared" si="1"/>
        <v>0.73724999999999996</v>
      </c>
      <c r="R22" s="96">
        <v>4</v>
      </c>
      <c r="S22" s="98" t="s">
        <v>404</v>
      </c>
      <c r="T22" s="96">
        <v>10</v>
      </c>
      <c r="U22" s="96"/>
      <c r="V22" s="79">
        <v>1</v>
      </c>
      <c r="W22" s="92" t="s">
        <v>378</v>
      </c>
      <c r="X22" s="79" t="s">
        <v>379</v>
      </c>
      <c r="Y22" s="79" t="s">
        <v>380</v>
      </c>
      <c r="Z22" s="79">
        <v>2</v>
      </c>
      <c r="AA22" s="79">
        <v>1</v>
      </c>
      <c r="AB22" s="79">
        <v>0</v>
      </c>
      <c r="AC22" s="79"/>
      <c r="AF22" s="79">
        <v>1</v>
      </c>
      <c r="AG22" s="79" t="s">
        <v>359</v>
      </c>
      <c r="AH22" s="79" t="s">
        <v>380</v>
      </c>
      <c r="AI22" s="79">
        <v>2</v>
      </c>
      <c r="AJ22" s="79">
        <v>1</v>
      </c>
      <c r="AK22" s="79">
        <v>0</v>
      </c>
      <c r="AL22" s="97">
        <v>1</v>
      </c>
      <c r="AM22" s="189" t="s">
        <v>360</v>
      </c>
      <c r="AN22" s="96"/>
      <c r="AO22" s="92" t="s">
        <v>399</v>
      </c>
      <c r="AP22" s="102" t="s">
        <v>400</v>
      </c>
    </row>
    <row r="23" spans="1:42">
      <c r="B23" s="79">
        <v>16</v>
      </c>
      <c r="C23" s="79">
        <v>7</v>
      </c>
      <c r="D23" s="90">
        <v>45015</v>
      </c>
      <c r="E23" s="91" t="s">
        <v>100</v>
      </c>
      <c r="F23" s="91" t="s">
        <v>92</v>
      </c>
      <c r="G23" s="91" t="s">
        <v>95</v>
      </c>
      <c r="H23" s="91" t="s">
        <v>405</v>
      </c>
      <c r="I23" s="15" t="s">
        <v>374</v>
      </c>
      <c r="J23" s="92" t="s">
        <v>406</v>
      </c>
      <c r="K23" s="92" t="s">
        <v>353</v>
      </c>
      <c r="L23" s="195" t="s">
        <v>19</v>
      </c>
      <c r="M23" s="289" t="s">
        <v>407</v>
      </c>
      <c r="N23" s="29" t="s">
        <v>376</v>
      </c>
      <c r="O23" s="95">
        <v>19.989999999999998</v>
      </c>
      <c r="P23" s="161">
        <f t="shared" si="0"/>
        <v>19.989999999999998</v>
      </c>
      <c r="Q23" s="161">
        <f t="shared" si="1"/>
        <v>1.9989999999999999</v>
      </c>
      <c r="R23" s="96">
        <v>1</v>
      </c>
      <c r="S23" s="98" t="s">
        <v>369</v>
      </c>
      <c r="T23" s="96">
        <v>10</v>
      </c>
      <c r="U23" s="96"/>
      <c r="V23" s="79"/>
      <c r="W23" s="92"/>
      <c r="X23" s="79"/>
      <c r="AA23" s="79"/>
      <c r="AB23" s="79"/>
      <c r="AC23" s="79"/>
      <c r="AF23" s="79"/>
      <c r="AG23" s="79"/>
      <c r="AJ23" s="79"/>
      <c r="AL23" s="97"/>
      <c r="AM23" s="303"/>
      <c r="AN23" s="96"/>
      <c r="AO23" s="92" t="s">
        <v>408</v>
      </c>
      <c r="AP23" s="102" t="s">
        <v>409</v>
      </c>
    </row>
    <row r="24" spans="1:42">
      <c r="B24" s="79">
        <v>17</v>
      </c>
      <c r="C24" s="79">
        <v>7</v>
      </c>
      <c r="D24" s="90">
        <v>45015</v>
      </c>
      <c r="E24" s="91" t="s">
        <v>100</v>
      </c>
      <c r="F24" s="91" t="s">
        <v>92</v>
      </c>
      <c r="G24" s="91" t="s">
        <v>95</v>
      </c>
      <c r="H24" s="91" t="s">
        <v>405</v>
      </c>
      <c r="I24" s="92" t="s">
        <v>100</v>
      </c>
      <c r="J24" s="92" t="s">
        <v>401</v>
      </c>
      <c r="K24" s="92" t="s">
        <v>353</v>
      </c>
      <c r="L24" s="206" t="s">
        <v>19</v>
      </c>
      <c r="M24" s="92" t="s">
        <v>402</v>
      </c>
      <c r="N24" s="94" t="s">
        <v>403</v>
      </c>
      <c r="O24" s="95">
        <v>12.99</v>
      </c>
      <c r="P24" s="161">
        <f t="shared" si="0"/>
        <v>12.99</v>
      </c>
      <c r="Q24" s="161">
        <f t="shared" si="1"/>
        <v>1.2989999999999999</v>
      </c>
      <c r="R24" s="96">
        <v>1</v>
      </c>
      <c r="S24" s="98" t="s">
        <v>369</v>
      </c>
      <c r="T24" s="96">
        <v>10</v>
      </c>
      <c r="U24" s="96"/>
      <c r="V24" s="79">
        <v>1</v>
      </c>
      <c r="W24" s="92" t="s">
        <v>378</v>
      </c>
      <c r="X24" s="79" t="s">
        <v>379</v>
      </c>
      <c r="Y24" s="79" t="s">
        <v>380</v>
      </c>
      <c r="Z24" s="79">
        <v>1</v>
      </c>
      <c r="AA24" s="79">
        <v>1</v>
      </c>
      <c r="AB24" s="79">
        <v>0</v>
      </c>
      <c r="AC24" s="79"/>
      <c r="AF24" s="79">
        <v>1</v>
      </c>
      <c r="AG24" s="79" t="s">
        <v>359</v>
      </c>
      <c r="AH24" s="79" t="s">
        <v>380</v>
      </c>
      <c r="AI24" s="79">
        <v>2</v>
      </c>
      <c r="AJ24" s="79">
        <v>1</v>
      </c>
      <c r="AK24" s="79">
        <v>0</v>
      </c>
      <c r="AL24" s="97">
        <v>1</v>
      </c>
      <c r="AM24" s="189" t="s">
        <v>360</v>
      </c>
      <c r="AN24" s="96"/>
      <c r="AO24" s="92" t="s">
        <v>410</v>
      </c>
      <c r="AP24" s="102" t="s">
        <v>411</v>
      </c>
    </row>
    <row r="25" spans="1:42">
      <c r="B25" s="79">
        <v>18</v>
      </c>
      <c r="C25" s="79">
        <v>7</v>
      </c>
      <c r="D25" s="90">
        <v>45015</v>
      </c>
      <c r="E25" s="91" t="s">
        <v>100</v>
      </c>
      <c r="F25" s="91" t="s">
        <v>92</v>
      </c>
      <c r="G25" s="91" t="s">
        <v>95</v>
      </c>
      <c r="H25" s="91" t="s">
        <v>405</v>
      </c>
      <c r="I25" s="92" t="s">
        <v>100</v>
      </c>
      <c r="J25" s="92" t="s">
        <v>401</v>
      </c>
      <c r="K25" s="92" t="s">
        <v>353</v>
      </c>
      <c r="L25" s="206" t="s">
        <v>19</v>
      </c>
      <c r="M25" s="92" t="s">
        <v>402</v>
      </c>
      <c r="N25" s="94" t="s">
        <v>403</v>
      </c>
      <c r="O25" s="95"/>
      <c r="P25" s="161" t="s">
        <v>412</v>
      </c>
      <c r="Q25" s="161" t="s">
        <v>412</v>
      </c>
      <c r="R25" s="96">
        <v>2</v>
      </c>
      <c r="S25" s="98" t="s">
        <v>355</v>
      </c>
      <c r="T25" s="96">
        <v>10</v>
      </c>
      <c r="U25" s="96"/>
      <c r="V25" s="79">
        <v>1</v>
      </c>
      <c r="W25" s="92" t="s">
        <v>378</v>
      </c>
      <c r="X25" s="79" t="s">
        <v>379</v>
      </c>
      <c r="Y25" s="79" t="s">
        <v>380</v>
      </c>
      <c r="Z25" s="79">
        <v>2</v>
      </c>
      <c r="AA25" s="79">
        <v>1</v>
      </c>
      <c r="AB25" s="79">
        <v>0</v>
      </c>
      <c r="AC25" s="79"/>
      <c r="AF25" s="79">
        <v>1</v>
      </c>
      <c r="AG25" s="79" t="s">
        <v>359</v>
      </c>
      <c r="AH25" s="79" t="s">
        <v>380</v>
      </c>
      <c r="AI25" s="79">
        <v>2</v>
      </c>
      <c r="AJ25" s="79">
        <v>1</v>
      </c>
      <c r="AK25" s="79">
        <v>0</v>
      </c>
      <c r="AL25" s="97">
        <v>1</v>
      </c>
      <c r="AM25" s="189" t="s">
        <v>360</v>
      </c>
      <c r="AN25" s="96"/>
      <c r="AO25" s="92" t="s">
        <v>410</v>
      </c>
      <c r="AP25" s="102" t="s">
        <v>411</v>
      </c>
    </row>
    <row r="26" spans="1:42">
      <c r="B26" s="79">
        <v>19</v>
      </c>
      <c r="C26" s="79">
        <v>14</v>
      </c>
      <c r="D26" s="90">
        <v>44972</v>
      </c>
      <c r="E26" s="91" t="s">
        <v>116</v>
      </c>
      <c r="F26" s="91" t="s">
        <v>92</v>
      </c>
      <c r="G26" s="91" t="s">
        <v>88</v>
      </c>
      <c r="H26" s="91" t="s">
        <v>413</v>
      </c>
      <c r="I26" s="208" t="s">
        <v>414</v>
      </c>
      <c r="J26" s="93" t="s">
        <v>415</v>
      </c>
      <c r="K26" s="92" t="s">
        <v>353</v>
      </c>
      <c r="L26" s="225" t="s">
        <v>19</v>
      </c>
      <c r="N26" s="302" t="s">
        <v>416</v>
      </c>
      <c r="O26" s="95">
        <v>12.99</v>
      </c>
      <c r="P26" s="161">
        <f t="shared" ref="P26:P34" si="2">IFERROR(O26/R26,"-")</f>
        <v>6.4950000000000001</v>
      </c>
      <c r="Q26" s="161">
        <f t="shared" ref="Q26:Q34" si="3">IFERROR(P26/T26,"-")</f>
        <v>0.64949999999999997</v>
      </c>
      <c r="R26" s="96">
        <v>2</v>
      </c>
      <c r="S26" s="96" t="s">
        <v>355</v>
      </c>
      <c r="T26" s="96">
        <v>10</v>
      </c>
      <c r="U26" s="96"/>
      <c r="V26" s="79"/>
      <c r="W26" s="92"/>
      <c r="X26" s="79"/>
      <c r="AA26" s="79"/>
      <c r="AB26" s="79"/>
      <c r="AC26" s="79"/>
      <c r="AF26" s="79">
        <v>1</v>
      </c>
      <c r="AG26" s="79" t="s">
        <v>359</v>
      </c>
      <c r="AH26" s="79" t="s">
        <v>380</v>
      </c>
      <c r="AJ26" s="79"/>
      <c r="AK26" s="79">
        <v>0</v>
      </c>
      <c r="AL26" s="97">
        <v>1</v>
      </c>
      <c r="AM26" s="189" t="s">
        <v>360</v>
      </c>
      <c r="AN26" s="96"/>
      <c r="AO26" s="93" t="s">
        <v>417</v>
      </c>
      <c r="AP26" s="102" t="s">
        <v>418</v>
      </c>
    </row>
    <row r="27" spans="1:42">
      <c r="B27" s="79">
        <v>20</v>
      </c>
      <c r="C27" s="79">
        <v>14</v>
      </c>
      <c r="D27" s="90">
        <v>44994</v>
      </c>
      <c r="E27" s="91" t="s">
        <v>116</v>
      </c>
      <c r="F27" s="91" t="s">
        <v>92</v>
      </c>
      <c r="G27" s="91" t="s">
        <v>88</v>
      </c>
      <c r="H27" s="91" t="s">
        <v>119</v>
      </c>
      <c r="I27" s="208" t="s">
        <v>414</v>
      </c>
      <c r="J27" s="92" t="s">
        <v>415</v>
      </c>
      <c r="K27" s="92" t="s">
        <v>353</v>
      </c>
      <c r="L27" s="225" t="s">
        <v>19</v>
      </c>
      <c r="N27" s="302" t="s">
        <v>416</v>
      </c>
      <c r="O27" s="95">
        <v>8.99</v>
      </c>
      <c r="P27" s="161">
        <f t="shared" si="2"/>
        <v>8.99</v>
      </c>
      <c r="Q27" s="161">
        <f t="shared" si="3"/>
        <v>0.89900000000000002</v>
      </c>
      <c r="R27" s="96">
        <v>1</v>
      </c>
      <c r="S27" s="98" t="s">
        <v>369</v>
      </c>
      <c r="T27" s="96">
        <v>10</v>
      </c>
      <c r="U27" s="96"/>
      <c r="V27" s="79">
        <v>1</v>
      </c>
      <c r="W27" s="92" t="s">
        <v>419</v>
      </c>
      <c r="X27" s="79" t="s">
        <v>379</v>
      </c>
      <c r="Y27" s="79" t="s">
        <v>380</v>
      </c>
      <c r="Z27" s="79">
        <v>5</v>
      </c>
      <c r="AA27" s="79">
        <v>1</v>
      </c>
      <c r="AB27" s="79">
        <v>0</v>
      </c>
      <c r="AC27" s="79"/>
      <c r="AF27" s="79">
        <v>1</v>
      </c>
      <c r="AG27" s="79" t="s">
        <v>359</v>
      </c>
      <c r="AH27" s="79" t="s">
        <v>380</v>
      </c>
      <c r="AI27" s="79">
        <v>4</v>
      </c>
      <c r="AJ27" s="79">
        <v>0</v>
      </c>
      <c r="AK27" s="79">
        <v>0</v>
      </c>
      <c r="AL27" s="97">
        <v>1</v>
      </c>
      <c r="AM27" s="189" t="s">
        <v>360</v>
      </c>
      <c r="AN27" s="96"/>
      <c r="AO27" s="92" t="s">
        <v>420</v>
      </c>
      <c r="AP27" s="102" t="s">
        <v>350</v>
      </c>
    </row>
    <row r="28" spans="1:42">
      <c r="B28" s="79">
        <v>21</v>
      </c>
      <c r="C28" s="79">
        <v>14</v>
      </c>
      <c r="D28" s="90">
        <v>44994</v>
      </c>
      <c r="E28" s="91" t="s">
        <v>116</v>
      </c>
      <c r="F28" s="91" t="s">
        <v>92</v>
      </c>
      <c r="G28" s="91" t="s">
        <v>88</v>
      </c>
      <c r="H28" s="91" t="s">
        <v>119</v>
      </c>
      <c r="I28" s="208" t="s">
        <v>414</v>
      </c>
      <c r="J28" s="92" t="s">
        <v>415</v>
      </c>
      <c r="K28" s="92" t="s">
        <v>353</v>
      </c>
      <c r="L28" s="225" t="s">
        <v>19</v>
      </c>
      <c r="N28" s="302" t="s">
        <v>416</v>
      </c>
      <c r="O28" s="95">
        <v>12.99</v>
      </c>
      <c r="P28" s="161">
        <f t="shared" si="2"/>
        <v>6.4950000000000001</v>
      </c>
      <c r="Q28" s="161">
        <f t="shared" si="3"/>
        <v>0.64949999999999997</v>
      </c>
      <c r="R28" s="96">
        <v>2</v>
      </c>
      <c r="S28" s="98" t="s">
        <v>355</v>
      </c>
      <c r="T28" s="96">
        <v>10</v>
      </c>
      <c r="U28" s="96"/>
      <c r="V28" s="79">
        <v>1</v>
      </c>
      <c r="W28" s="92" t="s">
        <v>419</v>
      </c>
      <c r="X28" s="79" t="s">
        <v>379</v>
      </c>
      <c r="Y28" s="79" t="s">
        <v>380</v>
      </c>
      <c r="Z28" s="79">
        <v>5</v>
      </c>
      <c r="AA28" s="79">
        <v>1</v>
      </c>
      <c r="AB28" s="79">
        <v>0</v>
      </c>
      <c r="AC28" s="79"/>
      <c r="AF28" s="79">
        <v>1</v>
      </c>
      <c r="AG28" s="79" t="s">
        <v>359</v>
      </c>
      <c r="AH28" s="79" t="s">
        <v>380</v>
      </c>
      <c r="AI28" s="79">
        <v>4</v>
      </c>
      <c r="AJ28" s="79">
        <v>0</v>
      </c>
      <c r="AK28" s="79">
        <v>0</v>
      </c>
      <c r="AL28" s="97">
        <v>1</v>
      </c>
      <c r="AM28" s="189" t="s">
        <v>360</v>
      </c>
      <c r="AN28" s="96"/>
      <c r="AO28" s="92" t="s">
        <v>420</v>
      </c>
      <c r="AP28" s="102" t="s">
        <v>350</v>
      </c>
    </row>
    <row r="29" spans="1:42">
      <c r="B29" s="79">
        <v>22</v>
      </c>
      <c r="C29" s="79">
        <v>14</v>
      </c>
      <c r="D29" s="90">
        <v>45015</v>
      </c>
      <c r="E29" s="91" t="s">
        <v>116</v>
      </c>
      <c r="F29" s="91" t="s">
        <v>92</v>
      </c>
      <c r="G29" s="91" t="s">
        <v>88</v>
      </c>
      <c r="H29" s="91" t="s">
        <v>421</v>
      </c>
      <c r="I29" s="208" t="s">
        <v>414</v>
      </c>
      <c r="J29" s="92" t="s">
        <v>415</v>
      </c>
      <c r="K29" s="92" t="s">
        <v>353</v>
      </c>
      <c r="L29" s="225" t="s">
        <v>19</v>
      </c>
      <c r="N29" s="302" t="s">
        <v>416</v>
      </c>
      <c r="O29" s="95">
        <v>8.99</v>
      </c>
      <c r="P29" s="161">
        <f t="shared" si="2"/>
        <v>8.99</v>
      </c>
      <c r="Q29" s="161">
        <f t="shared" si="3"/>
        <v>0.89900000000000002</v>
      </c>
      <c r="R29" s="96">
        <v>1</v>
      </c>
      <c r="S29" s="98" t="s">
        <v>369</v>
      </c>
      <c r="T29" s="96">
        <v>10</v>
      </c>
      <c r="U29" s="96" t="s">
        <v>422</v>
      </c>
      <c r="V29" s="79">
        <v>1</v>
      </c>
      <c r="W29" s="92" t="s">
        <v>419</v>
      </c>
      <c r="X29" s="79" t="s">
        <v>379</v>
      </c>
      <c r="Y29" s="79" t="s">
        <v>380</v>
      </c>
      <c r="Z29" s="79">
        <v>5</v>
      </c>
      <c r="AA29" s="79">
        <v>1</v>
      </c>
      <c r="AB29" s="79">
        <v>0</v>
      </c>
      <c r="AC29" s="79"/>
      <c r="AF29" s="79">
        <v>1</v>
      </c>
      <c r="AG29" s="79" t="s">
        <v>359</v>
      </c>
      <c r="AH29" s="79" t="s">
        <v>380</v>
      </c>
      <c r="AI29" s="79">
        <v>4</v>
      </c>
      <c r="AJ29" s="79">
        <v>0</v>
      </c>
      <c r="AK29" s="79">
        <v>0</v>
      </c>
      <c r="AL29" s="97">
        <v>1</v>
      </c>
      <c r="AM29" s="189" t="s">
        <v>360</v>
      </c>
      <c r="AN29" s="96"/>
      <c r="AP29" s="102" t="s">
        <v>423</v>
      </c>
    </row>
    <row r="30" spans="1:42">
      <c r="B30" s="79">
        <v>23</v>
      </c>
      <c r="C30" s="79">
        <v>14</v>
      </c>
      <c r="D30" s="90">
        <v>45015</v>
      </c>
      <c r="E30" s="91" t="s">
        <v>116</v>
      </c>
      <c r="F30" s="91" t="s">
        <v>92</v>
      </c>
      <c r="G30" s="91" t="s">
        <v>88</v>
      </c>
      <c r="H30" s="91" t="s">
        <v>421</v>
      </c>
      <c r="I30" s="208" t="s">
        <v>414</v>
      </c>
      <c r="J30" s="92" t="s">
        <v>415</v>
      </c>
      <c r="K30" s="92" t="s">
        <v>353</v>
      </c>
      <c r="L30" s="225" t="s">
        <v>19</v>
      </c>
      <c r="M30" s="289" t="s">
        <v>368</v>
      </c>
      <c r="N30" s="302" t="s">
        <v>416</v>
      </c>
      <c r="O30" s="95">
        <v>12.99</v>
      </c>
      <c r="P30" s="161">
        <f t="shared" si="2"/>
        <v>6.4950000000000001</v>
      </c>
      <c r="Q30" s="161">
        <f t="shared" si="3"/>
        <v>0.64949999999999997</v>
      </c>
      <c r="R30" s="96">
        <v>2</v>
      </c>
      <c r="S30" s="98" t="s">
        <v>355</v>
      </c>
      <c r="T30" s="96">
        <v>10</v>
      </c>
      <c r="U30" s="96"/>
      <c r="V30" s="79">
        <v>1</v>
      </c>
      <c r="W30" s="92" t="s">
        <v>419</v>
      </c>
      <c r="X30" s="79" t="s">
        <v>379</v>
      </c>
      <c r="Y30" s="79" t="s">
        <v>380</v>
      </c>
      <c r="Z30" s="79">
        <v>5</v>
      </c>
      <c r="AA30" s="79">
        <v>1</v>
      </c>
      <c r="AB30" s="79">
        <v>0</v>
      </c>
      <c r="AC30" s="79"/>
      <c r="AF30" s="79">
        <v>1</v>
      </c>
      <c r="AG30" s="79" t="s">
        <v>359</v>
      </c>
      <c r="AH30" s="79" t="s">
        <v>380</v>
      </c>
      <c r="AI30" s="79">
        <v>4</v>
      </c>
      <c r="AJ30" s="79">
        <v>0</v>
      </c>
      <c r="AK30" s="79">
        <v>0</v>
      </c>
      <c r="AL30" s="97">
        <v>1</v>
      </c>
      <c r="AM30" s="189" t="s">
        <v>360</v>
      </c>
      <c r="AN30" s="96"/>
      <c r="AP30" s="102" t="s">
        <v>423</v>
      </c>
    </row>
    <row r="31" spans="1:42">
      <c r="B31" s="79">
        <v>24</v>
      </c>
      <c r="C31" s="79">
        <v>30</v>
      </c>
      <c r="D31" s="90">
        <v>44994</v>
      </c>
      <c r="E31" s="91" t="s">
        <v>152</v>
      </c>
      <c r="F31" s="91" t="s">
        <v>92</v>
      </c>
      <c r="G31" s="91" t="s">
        <v>154</v>
      </c>
      <c r="H31" s="91" t="s">
        <v>156</v>
      </c>
      <c r="I31" s="92" t="s">
        <v>152</v>
      </c>
      <c r="J31" s="92" t="s">
        <v>424</v>
      </c>
      <c r="K31" s="92" t="s">
        <v>353</v>
      </c>
      <c r="L31" s="206" t="s">
        <v>19</v>
      </c>
      <c r="N31" s="94" t="s">
        <v>425</v>
      </c>
      <c r="O31" s="95">
        <v>11.49</v>
      </c>
      <c r="P31" s="161">
        <f t="shared" si="2"/>
        <v>11.49</v>
      </c>
      <c r="Q31" s="161">
        <f t="shared" si="3"/>
        <v>1.149</v>
      </c>
      <c r="R31" s="96">
        <v>1</v>
      </c>
      <c r="S31" s="98" t="s">
        <v>369</v>
      </c>
      <c r="T31" s="96">
        <v>10</v>
      </c>
      <c r="U31" s="96"/>
      <c r="V31" s="79">
        <v>1</v>
      </c>
      <c r="W31" s="92" t="s">
        <v>378</v>
      </c>
      <c r="X31" s="79" t="s">
        <v>379</v>
      </c>
      <c r="Y31" s="79" t="s">
        <v>380</v>
      </c>
      <c r="Z31" s="79">
        <v>1</v>
      </c>
      <c r="AA31" s="79">
        <v>0</v>
      </c>
      <c r="AB31" s="79">
        <v>0</v>
      </c>
      <c r="AC31" s="79"/>
      <c r="AF31" s="79">
        <v>1</v>
      </c>
      <c r="AG31" s="79" t="s">
        <v>359</v>
      </c>
      <c r="AH31" s="79" t="s">
        <v>380</v>
      </c>
      <c r="AI31" s="79">
        <v>2</v>
      </c>
      <c r="AJ31" s="79">
        <v>1</v>
      </c>
      <c r="AK31" s="79">
        <v>0</v>
      </c>
      <c r="AL31" s="97">
        <v>1</v>
      </c>
      <c r="AM31" s="189" t="s">
        <v>360</v>
      </c>
      <c r="AN31" s="96"/>
      <c r="AO31" s="92" t="s">
        <v>426</v>
      </c>
      <c r="AP31" s="102" t="s">
        <v>350</v>
      </c>
    </row>
    <row r="32" spans="1:42">
      <c r="B32" s="79">
        <v>25</v>
      </c>
      <c r="C32" s="79">
        <v>3</v>
      </c>
      <c r="D32" s="90">
        <v>44994</v>
      </c>
      <c r="E32" s="91" t="s">
        <v>85</v>
      </c>
      <c r="F32" s="91" t="s">
        <v>92</v>
      </c>
      <c r="G32" s="91" t="s">
        <v>88</v>
      </c>
      <c r="H32" s="91" t="s">
        <v>91</v>
      </c>
      <c r="I32" s="92" t="s">
        <v>85</v>
      </c>
      <c r="J32" s="92" t="s">
        <v>427</v>
      </c>
      <c r="K32" s="92" t="s">
        <v>353</v>
      </c>
      <c r="L32" s="206" t="s">
        <v>19</v>
      </c>
      <c r="N32" s="94" t="s">
        <v>428</v>
      </c>
      <c r="O32" s="95">
        <v>7.88</v>
      </c>
      <c r="P32" s="161">
        <f t="shared" si="2"/>
        <v>7.88</v>
      </c>
      <c r="Q32" s="161">
        <f t="shared" si="3"/>
        <v>0.78800000000000003</v>
      </c>
      <c r="R32" s="96">
        <v>1</v>
      </c>
      <c r="S32" s="98" t="s">
        <v>369</v>
      </c>
      <c r="T32" s="96">
        <v>10</v>
      </c>
      <c r="U32" s="96"/>
      <c r="V32" s="79">
        <v>1</v>
      </c>
      <c r="W32" s="92" t="s">
        <v>356</v>
      </c>
      <c r="X32" s="79" t="s">
        <v>429</v>
      </c>
      <c r="Y32" s="79" t="s">
        <v>380</v>
      </c>
      <c r="Z32" s="79">
        <v>6</v>
      </c>
      <c r="AA32" s="79">
        <v>0</v>
      </c>
      <c r="AB32" s="79">
        <v>1</v>
      </c>
      <c r="AC32" s="79" t="s">
        <v>430</v>
      </c>
      <c r="AD32" s="79" t="s">
        <v>380</v>
      </c>
      <c r="AE32" s="79">
        <v>2</v>
      </c>
      <c r="AF32" s="79">
        <v>1</v>
      </c>
      <c r="AG32" s="79" t="s">
        <v>381</v>
      </c>
      <c r="AH32" s="79" t="s">
        <v>380</v>
      </c>
      <c r="AI32" s="79">
        <v>1</v>
      </c>
      <c r="AJ32" s="79">
        <v>0</v>
      </c>
      <c r="AK32" s="79">
        <v>0</v>
      </c>
      <c r="AL32" s="97">
        <v>1</v>
      </c>
      <c r="AM32" s="189" t="s">
        <v>360</v>
      </c>
      <c r="AN32" s="96"/>
      <c r="AO32" s="92" t="s">
        <v>431</v>
      </c>
      <c r="AP32" s="102" t="s">
        <v>432</v>
      </c>
    </row>
    <row r="33" spans="2:42">
      <c r="B33" s="79">
        <v>26</v>
      </c>
      <c r="C33" s="79">
        <v>3</v>
      </c>
      <c r="D33" s="90">
        <v>44994</v>
      </c>
      <c r="E33" s="91" t="s">
        <v>85</v>
      </c>
      <c r="F33" s="91" t="s">
        <v>92</v>
      </c>
      <c r="G33" s="91" t="s">
        <v>88</v>
      </c>
      <c r="H33" s="91" t="s">
        <v>91</v>
      </c>
      <c r="I33" s="92" t="s">
        <v>85</v>
      </c>
      <c r="J33" s="92" t="s">
        <v>427</v>
      </c>
      <c r="K33" s="92" t="s">
        <v>353</v>
      </c>
      <c r="L33" s="206" t="s">
        <v>19</v>
      </c>
      <c r="N33" s="94" t="s">
        <v>428</v>
      </c>
      <c r="O33" s="95">
        <v>14.88</v>
      </c>
      <c r="P33" s="161">
        <f t="shared" si="2"/>
        <v>7.44</v>
      </c>
      <c r="Q33" s="161">
        <f t="shared" si="3"/>
        <v>0.74399999999999999</v>
      </c>
      <c r="R33" s="96">
        <v>2</v>
      </c>
      <c r="S33" s="98" t="s">
        <v>355</v>
      </c>
      <c r="T33" s="96">
        <v>10</v>
      </c>
      <c r="U33" s="96"/>
      <c r="V33" s="79">
        <v>1</v>
      </c>
      <c r="W33" s="92" t="s">
        <v>356</v>
      </c>
      <c r="X33" s="79" t="s">
        <v>429</v>
      </c>
      <c r="Y33" s="79" t="s">
        <v>380</v>
      </c>
      <c r="Z33" s="79">
        <v>6</v>
      </c>
      <c r="AA33" s="79">
        <v>0</v>
      </c>
      <c r="AB33" s="79">
        <v>1</v>
      </c>
      <c r="AC33" s="79" t="s">
        <v>430</v>
      </c>
      <c r="AD33" s="79" t="s">
        <v>380</v>
      </c>
      <c r="AE33" s="79">
        <v>2</v>
      </c>
      <c r="AF33" s="79">
        <v>1</v>
      </c>
      <c r="AG33" s="79" t="s">
        <v>381</v>
      </c>
      <c r="AH33" s="79" t="s">
        <v>380</v>
      </c>
      <c r="AI33" s="79">
        <v>1</v>
      </c>
      <c r="AJ33" s="79">
        <v>0</v>
      </c>
      <c r="AK33" s="79">
        <v>0</v>
      </c>
      <c r="AL33" s="97">
        <v>1</v>
      </c>
      <c r="AM33" s="189" t="s">
        <v>360</v>
      </c>
      <c r="AN33" s="96"/>
      <c r="AO33" s="92" t="s">
        <v>431</v>
      </c>
      <c r="AP33" s="102" t="s">
        <v>432</v>
      </c>
    </row>
    <row r="34" spans="2:42">
      <c r="B34" s="79">
        <v>27</v>
      </c>
      <c r="C34" s="79">
        <v>3</v>
      </c>
      <c r="D34" s="90">
        <v>44994</v>
      </c>
      <c r="E34" s="91" t="s">
        <v>85</v>
      </c>
      <c r="F34" s="91" t="s">
        <v>92</v>
      </c>
      <c r="G34" s="91" t="s">
        <v>88</v>
      </c>
      <c r="H34" s="91" t="s">
        <v>91</v>
      </c>
      <c r="I34" s="92" t="s">
        <v>85</v>
      </c>
      <c r="J34" s="92" t="s">
        <v>427</v>
      </c>
      <c r="K34" s="92" t="s">
        <v>353</v>
      </c>
      <c r="L34" s="206" t="s">
        <v>19</v>
      </c>
      <c r="N34" s="94" t="s">
        <v>428</v>
      </c>
      <c r="O34" s="95">
        <v>21.88</v>
      </c>
      <c r="P34" s="161">
        <f t="shared" si="2"/>
        <v>5.47</v>
      </c>
      <c r="Q34" s="161">
        <f t="shared" si="3"/>
        <v>0.54699999999999993</v>
      </c>
      <c r="R34" s="96">
        <v>4</v>
      </c>
      <c r="S34" s="98" t="s">
        <v>404</v>
      </c>
      <c r="T34" s="96">
        <v>10</v>
      </c>
      <c r="U34" s="96"/>
      <c r="V34" s="79">
        <v>1</v>
      </c>
      <c r="W34" s="92" t="s">
        <v>356</v>
      </c>
      <c r="X34" s="79" t="s">
        <v>429</v>
      </c>
      <c r="Y34" s="79" t="s">
        <v>380</v>
      </c>
      <c r="Z34" s="79">
        <v>6</v>
      </c>
      <c r="AA34" s="79">
        <v>0</v>
      </c>
      <c r="AB34" s="79">
        <v>1</v>
      </c>
      <c r="AC34" s="79" t="s">
        <v>430</v>
      </c>
      <c r="AD34" s="79" t="s">
        <v>380</v>
      </c>
      <c r="AE34" s="79">
        <v>2</v>
      </c>
      <c r="AF34" s="79">
        <v>1</v>
      </c>
      <c r="AG34" s="79" t="s">
        <v>381</v>
      </c>
      <c r="AH34" s="79" t="s">
        <v>380</v>
      </c>
      <c r="AI34" s="79">
        <v>1</v>
      </c>
      <c r="AJ34" s="79">
        <v>0</v>
      </c>
      <c r="AK34" s="79">
        <v>0</v>
      </c>
      <c r="AL34" s="97">
        <v>1</v>
      </c>
      <c r="AM34" s="189" t="s">
        <v>360</v>
      </c>
      <c r="AN34" s="96"/>
      <c r="AO34" s="92" t="s">
        <v>431</v>
      </c>
      <c r="AP34" s="102" t="s">
        <v>432</v>
      </c>
    </row>
    <row r="35" spans="2:42">
      <c r="B35" s="79">
        <v>28</v>
      </c>
      <c r="C35" s="79">
        <v>104</v>
      </c>
      <c r="D35" s="90" t="e">
        <f>VLOOKUP($C35,#REF!,'Instore - Product Database'!D$3,FALSE)</f>
        <v>#REF!</v>
      </c>
      <c r="E35" s="273" t="e">
        <f>VLOOKUP($C35,#REF!,'Instore - Product Database'!E$3,FALSE)</f>
        <v>#REF!</v>
      </c>
      <c r="F35" s="273" t="e">
        <f>VLOOKUP($C35,#REF!,'Instore - Product Database'!F$3,FALSE)</f>
        <v>#REF!</v>
      </c>
      <c r="G35" s="273" t="e">
        <f>VLOOKUP($C35,#REF!,'Instore - Product Database'!G$3,FALSE)</f>
        <v>#REF!</v>
      </c>
      <c r="H35" s="273" t="e">
        <f>VLOOKUP($C35,#REF!,'Instore - Product Database'!H$3,FALSE)</f>
        <v>#REF!</v>
      </c>
      <c r="I35" s="92" t="s">
        <v>85</v>
      </c>
      <c r="J35" s="92" t="s">
        <v>427</v>
      </c>
      <c r="K35" s="92" t="s">
        <v>353</v>
      </c>
      <c r="L35" s="206" t="s">
        <v>19</v>
      </c>
      <c r="N35" s="94" t="s">
        <v>428</v>
      </c>
      <c r="O35" s="95">
        <v>7.88</v>
      </c>
      <c r="P35" s="161">
        <f t="shared" ref="P35:P38" si="4">IFERROR(O35/R35,"-")</f>
        <v>7.88</v>
      </c>
      <c r="Q35" s="161">
        <f t="shared" ref="Q35:Q38" si="5">IFERROR(P35/T35,"-")</f>
        <v>0.78800000000000003</v>
      </c>
      <c r="R35" s="96">
        <v>1</v>
      </c>
      <c r="S35" s="98" t="s">
        <v>369</v>
      </c>
      <c r="T35" s="96">
        <v>10</v>
      </c>
      <c r="U35" s="96"/>
      <c r="V35" s="79">
        <v>1</v>
      </c>
      <c r="W35" s="92" t="s">
        <v>356</v>
      </c>
      <c r="X35" s="79" t="s">
        <v>429</v>
      </c>
      <c r="Y35" s="79" t="s">
        <v>380</v>
      </c>
      <c r="Z35" s="79">
        <v>6</v>
      </c>
      <c r="AA35" s="79">
        <v>0</v>
      </c>
      <c r="AB35" s="79">
        <v>1</v>
      </c>
      <c r="AC35" s="79" t="s">
        <v>430</v>
      </c>
      <c r="AD35" s="79" t="s">
        <v>380</v>
      </c>
      <c r="AE35" s="79">
        <v>2</v>
      </c>
      <c r="AF35" s="79">
        <v>1</v>
      </c>
      <c r="AG35" s="79" t="s">
        <v>381</v>
      </c>
      <c r="AH35" s="79" t="s">
        <v>380</v>
      </c>
      <c r="AI35" s="79">
        <v>1</v>
      </c>
      <c r="AJ35" s="79">
        <v>0</v>
      </c>
      <c r="AK35" s="79">
        <v>0</v>
      </c>
      <c r="AL35" s="97">
        <v>1</v>
      </c>
      <c r="AM35" s="189" t="s">
        <v>360</v>
      </c>
      <c r="AN35" s="96"/>
      <c r="AO35" s="92" t="s">
        <v>433</v>
      </c>
      <c r="AP35" s="102" t="s">
        <v>434</v>
      </c>
    </row>
    <row r="36" spans="2:42">
      <c r="B36" s="79">
        <v>29</v>
      </c>
      <c r="C36" s="79">
        <v>104</v>
      </c>
      <c r="D36" s="90" t="e">
        <f>VLOOKUP($C36,#REF!,'Instore - Product Database'!D$3,FALSE)</f>
        <v>#REF!</v>
      </c>
      <c r="E36" s="273" t="e">
        <f>VLOOKUP($C36,#REF!,'Instore - Product Database'!E$3,FALSE)</f>
        <v>#REF!</v>
      </c>
      <c r="F36" s="273" t="e">
        <f>VLOOKUP($C36,#REF!,'Instore - Product Database'!F$3,FALSE)</f>
        <v>#REF!</v>
      </c>
      <c r="G36" s="273" t="e">
        <f>VLOOKUP($C36,#REF!,'Instore - Product Database'!G$3,FALSE)</f>
        <v>#REF!</v>
      </c>
      <c r="H36" s="273" t="e">
        <f>VLOOKUP($C36,#REF!,'Instore - Product Database'!H$3,FALSE)</f>
        <v>#REF!</v>
      </c>
      <c r="I36" s="92" t="s">
        <v>85</v>
      </c>
      <c r="J36" s="92" t="s">
        <v>427</v>
      </c>
      <c r="K36" s="92" t="s">
        <v>353</v>
      </c>
      <c r="L36" s="206" t="s">
        <v>19</v>
      </c>
      <c r="M36" s="289" t="s">
        <v>435</v>
      </c>
      <c r="N36" s="94" t="s">
        <v>428</v>
      </c>
      <c r="O36" s="95">
        <v>14.88</v>
      </c>
      <c r="P36" s="161">
        <f t="shared" si="4"/>
        <v>7.44</v>
      </c>
      <c r="Q36" s="161">
        <f t="shared" si="5"/>
        <v>0.74399999999999999</v>
      </c>
      <c r="R36" s="96">
        <v>2</v>
      </c>
      <c r="S36" s="98" t="s">
        <v>355</v>
      </c>
      <c r="T36" s="96">
        <v>10</v>
      </c>
      <c r="U36" s="96"/>
      <c r="V36" s="79">
        <v>1</v>
      </c>
      <c r="W36" s="92" t="s">
        <v>356</v>
      </c>
      <c r="X36" s="79" t="s">
        <v>429</v>
      </c>
      <c r="Y36" s="79" t="s">
        <v>380</v>
      </c>
      <c r="Z36" s="79">
        <v>6</v>
      </c>
      <c r="AA36" s="79">
        <v>0</v>
      </c>
      <c r="AB36" s="79">
        <v>1</v>
      </c>
      <c r="AC36" s="79" t="s">
        <v>430</v>
      </c>
      <c r="AD36" s="79" t="s">
        <v>380</v>
      </c>
      <c r="AE36" s="79">
        <v>2</v>
      </c>
      <c r="AF36" s="79">
        <v>1</v>
      </c>
      <c r="AG36" s="79" t="s">
        <v>381</v>
      </c>
      <c r="AH36" s="79" t="s">
        <v>380</v>
      </c>
      <c r="AI36" s="79">
        <v>1</v>
      </c>
      <c r="AJ36" s="79">
        <v>0</v>
      </c>
      <c r="AK36" s="79">
        <v>0</v>
      </c>
      <c r="AL36" s="97">
        <v>1</v>
      </c>
      <c r="AM36" s="189" t="s">
        <v>360</v>
      </c>
      <c r="AN36" s="96"/>
      <c r="AP36" s="102" t="s">
        <v>436</v>
      </c>
    </row>
    <row r="37" spans="2:42">
      <c r="B37" s="79">
        <v>30</v>
      </c>
      <c r="C37" s="79">
        <v>104</v>
      </c>
      <c r="D37" s="90" t="e">
        <f>VLOOKUP($C37,#REF!,'Instore - Product Database'!D$3,FALSE)</f>
        <v>#REF!</v>
      </c>
      <c r="E37" s="273" t="e">
        <f>VLOOKUP($C37,#REF!,'Instore - Product Database'!E$3,FALSE)</f>
        <v>#REF!</v>
      </c>
      <c r="F37" s="273" t="e">
        <f>VLOOKUP($C37,#REF!,'Instore - Product Database'!F$3,FALSE)</f>
        <v>#REF!</v>
      </c>
      <c r="G37" s="273" t="e">
        <f>VLOOKUP($C37,#REF!,'Instore - Product Database'!G$3,FALSE)</f>
        <v>#REF!</v>
      </c>
      <c r="H37" s="273" t="e">
        <f>VLOOKUP($C37,#REF!,'Instore - Product Database'!H$3,FALSE)</f>
        <v>#REF!</v>
      </c>
      <c r="I37" s="92" t="s">
        <v>85</v>
      </c>
      <c r="J37" s="92" t="s">
        <v>427</v>
      </c>
      <c r="K37" s="92" t="s">
        <v>353</v>
      </c>
      <c r="L37" s="206" t="s">
        <v>19</v>
      </c>
      <c r="M37" s="289" t="s">
        <v>435</v>
      </c>
      <c r="N37" s="94" t="s">
        <v>428</v>
      </c>
      <c r="O37" s="95">
        <v>21.88</v>
      </c>
      <c r="P37" s="161">
        <f t="shared" si="4"/>
        <v>5.47</v>
      </c>
      <c r="Q37" s="161">
        <f t="shared" si="5"/>
        <v>0.54699999999999993</v>
      </c>
      <c r="R37" s="96">
        <v>4</v>
      </c>
      <c r="S37" s="98" t="s">
        <v>404</v>
      </c>
      <c r="T37" s="96">
        <v>10</v>
      </c>
      <c r="U37" s="96"/>
      <c r="V37" s="96">
        <v>1</v>
      </c>
      <c r="W37" s="92" t="s">
        <v>356</v>
      </c>
      <c r="X37" s="79" t="s">
        <v>429</v>
      </c>
      <c r="Y37" s="79" t="s">
        <v>380</v>
      </c>
      <c r="Z37" s="79">
        <v>6</v>
      </c>
      <c r="AA37" s="79">
        <v>0</v>
      </c>
      <c r="AB37" s="79">
        <v>1</v>
      </c>
      <c r="AC37" s="79" t="s">
        <v>430</v>
      </c>
      <c r="AD37" s="79" t="s">
        <v>380</v>
      </c>
      <c r="AE37" s="79">
        <v>2</v>
      </c>
      <c r="AF37" s="79">
        <v>1</v>
      </c>
      <c r="AG37" s="79" t="s">
        <v>381</v>
      </c>
      <c r="AH37" s="79" t="s">
        <v>380</v>
      </c>
      <c r="AI37" s="79">
        <v>1</v>
      </c>
      <c r="AJ37" s="79">
        <v>0</v>
      </c>
      <c r="AK37" s="79">
        <v>0</v>
      </c>
      <c r="AL37" s="97">
        <v>1</v>
      </c>
      <c r="AM37" s="189" t="s">
        <v>360</v>
      </c>
      <c r="AN37" s="96"/>
      <c r="AP37" s="102" t="s">
        <v>436</v>
      </c>
    </row>
    <row r="38" spans="2:42">
      <c r="B38" s="79">
        <v>31</v>
      </c>
      <c r="C38" s="79">
        <v>105</v>
      </c>
      <c r="D38" s="90" t="e">
        <f>VLOOKUP($C38,#REF!,'Instore - Product Database'!D$3,FALSE)</f>
        <v>#REF!</v>
      </c>
      <c r="E38" s="273" t="e">
        <f>VLOOKUP($C38,#REF!,'Instore - Product Database'!E$3,FALSE)</f>
        <v>#REF!</v>
      </c>
      <c r="F38" s="273" t="e">
        <f>VLOOKUP($C38,#REF!,'Instore - Product Database'!F$3,FALSE)</f>
        <v>#REF!</v>
      </c>
      <c r="G38" s="273" t="e">
        <f>VLOOKUP($C38,#REF!,'Instore - Product Database'!G$3,FALSE)</f>
        <v>#REF!</v>
      </c>
      <c r="H38" s="273" t="e">
        <f>VLOOKUP($C38,#REF!,'Instore - Product Database'!H$3,FALSE)</f>
        <v>#REF!</v>
      </c>
      <c r="I38" s="92" t="s">
        <v>388</v>
      </c>
      <c r="J38" s="92" t="s">
        <v>389</v>
      </c>
      <c r="K38" s="92" t="s">
        <v>353</v>
      </c>
      <c r="L38" s="225" t="s">
        <v>19</v>
      </c>
      <c r="M38" s="92" t="s">
        <v>390</v>
      </c>
      <c r="N38" s="29" t="s">
        <v>391</v>
      </c>
      <c r="O38" s="95">
        <v>7.98</v>
      </c>
      <c r="P38" s="161">
        <f t="shared" si="4"/>
        <v>3.99</v>
      </c>
      <c r="Q38" s="161">
        <f t="shared" si="5"/>
        <v>0.49875000000000003</v>
      </c>
      <c r="R38" s="274">
        <v>2</v>
      </c>
      <c r="S38" s="98" t="str">
        <f>IF(R38="","",IF(R38=1,"Single cannister",CONCATENATE(R38,"-pack")))</f>
        <v>2-pack</v>
      </c>
      <c r="T38" s="96">
        <v>8</v>
      </c>
      <c r="U38" s="96"/>
      <c r="V38" s="79">
        <v>0</v>
      </c>
      <c r="W38" s="92"/>
      <c r="X38" s="79"/>
      <c r="AA38" s="79"/>
      <c r="AB38" s="79">
        <v>0</v>
      </c>
      <c r="AC38" s="79"/>
      <c r="AF38" s="79">
        <v>1</v>
      </c>
      <c r="AG38" s="79" t="s">
        <v>392</v>
      </c>
      <c r="AH38" s="79" t="s">
        <v>380</v>
      </c>
      <c r="AI38" s="79">
        <v>2</v>
      </c>
      <c r="AJ38" s="79">
        <v>0</v>
      </c>
      <c r="AK38" s="79">
        <v>0</v>
      </c>
      <c r="AL38" s="97">
        <v>0</v>
      </c>
      <c r="AM38" s="189" t="s">
        <v>360</v>
      </c>
      <c r="AN38" s="79"/>
      <c r="AP38" s="102"/>
    </row>
    <row r="39" spans="2:42">
      <c r="B39" s="79">
        <v>32</v>
      </c>
      <c r="C39" s="79">
        <v>105</v>
      </c>
      <c r="D39" s="90" t="str">
        <f>IFERROR(VLOOKUP($C39,#REF!,'Instore - Product Database'!D$3,FALSE),"")</f>
        <v/>
      </c>
      <c r="E39" s="273" t="str">
        <f>IFERROR(VLOOKUP($C39,#REF!,'Instore - Product Database'!E$3,FALSE),"")</f>
        <v/>
      </c>
      <c r="F39" s="273" t="str">
        <f>IFERROR(VLOOKUP($C39,#REF!,'Instore - Product Database'!F$3,FALSE),"")</f>
        <v/>
      </c>
      <c r="G39" s="273" t="str">
        <f>IFERROR(VLOOKUP($C39,#REF!,'Instore - Product Database'!G$3,FALSE),"")</f>
        <v/>
      </c>
      <c r="H39" s="273" t="str">
        <f>IFERROR(VLOOKUP($C39,#REF!,'Instore - Product Database'!H$3,FALSE),"")</f>
        <v/>
      </c>
      <c r="I39" s="208" t="s">
        <v>414</v>
      </c>
      <c r="J39" s="92" t="s">
        <v>415</v>
      </c>
      <c r="K39" s="92" t="s">
        <v>353</v>
      </c>
      <c r="L39" s="225" t="s">
        <v>19</v>
      </c>
      <c r="M39" s="289" t="s">
        <v>435</v>
      </c>
      <c r="N39" s="302" t="s">
        <v>416</v>
      </c>
      <c r="O39" s="95">
        <v>20.98</v>
      </c>
      <c r="P39" s="161">
        <f t="shared" ref="P39:P61" si="6">IFERROR(O39/R39,"-")</f>
        <v>10.49</v>
      </c>
      <c r="Q39" s="161">
        <f t="shared" ref="Q39:Q61" si="7">IFERROR(P39/T39,"-")</f>
        <v>2.9971428571428573</v>
      </c>
      <c r="R39" s="96">
        <v>2</v>
      </c>
      <c r="S39" s="98" t="str">
        <f t="shared" ref="S39:S61" si="8">IF(R39="","",IF(R39=1,"Single cannister",CONCATENATE(R39,"-pack")))</f>
        <v>2-pack</v>
      </c>
      <c r="T39" s="96">
        <v>3.5</v>
      </c>
      <c r="U39" s="96"/>
      <c r="V39" s="96"/>
      <c r="W39" s="93"/>
      <c r="X39" s="79"/>
      <c r="AA39" s="79"/>
      <c r="AB39" s="79"/>
      <c r="AC39" s="79"/>
      <c r="AF39" s="79"/>
      <c r="AG39" s="79"/>
      <c r="AJ39" s="79"/>
      <c r="AL39" s="79"/>
      <c r="AM39" s="189" t="s">
        <v>360</v>
      </c>
      <c r="AN39" s="79"/>
      <c r="AP39" s="102" t="s">
        <v>436</v>
      </c>
    </row>
    <row r="40" spans="2:42">
      <c r="B40" s="79">
        <v>33</v>
      </c>
      <c r="C40" s="79">
        <v>105</v>
      </c>
      <c r="D40" s="90" t="str">
        <f>IFERROR(VLOOKUP($C40,#REF!,'Instore - Product Database'!D$3,FALSE),"")</f>
        <v/>
      </c>
      <c r="E40" s="273" t="str">
        <f>IFERROR(VLOOKUP($C40,#REF!,'Instore - Product Database'!E$3,FALSE),"")</f>
        <v/>
      </c>
      <c r="F40" s="273" t="str">
        <f>IFERROR(VLOOKUP($C40,#REF!,'Instore - Product Database'!F$3,FALSE),"")</f>
        <v/>
      </c>
      <c r="G40" s="273" t="str">
        <f>IFERROR(VLOOKUP($C40,#REF!,'Instore - Product Database'!G$3,FALSE),"")</f>
        <v/>
      </c>
      <c r="H40" s="273" t="str">
        <f>IFERROR(VLOOKUP($C40,#REF!,'Instore - Product Database'!H$3,FALSE),"")</f>
        <v/>
      </c>
      <c r="I40" s="92" t="s">
        <v>437</v>
      </c>
      <c r="J40" s="92" t="s">
        <v>438</v>
      </c>
      <c r="K40" s="92" t="s">
        <v>353</v>
      </c>
      <c r="L40" s="206" t="s">
        <v>19</v>
      </c>
      <c r="M40" s="289" t="s">
        <v>435</v>
      </c>
      <c r="N40" s="94" t="s">
        <v>439</v>
      </c>
      <c r="O40" s="95">
        <v>22.98</v>
      </c>
      <c r="P40" s="161">
        <f t="shared" si="6"/>
        <v>22.98</v>
      </c>
      <c r="Q40" s="161">
        <f t="shared" si="7"/>
        <v>2.298</v>
      </c>
      <c r="R40" s="96">
        <v>1</v>
      </c>
      <c r="S40" s="98" t="str">
        <f t="shared" si="8"/>
        <v>Single cannister</v>
      </c>
      <c r="T40" s="96">
        <v>10</v>
      </c>
      <c r="U40" s="96"/>
      <c r="V40" s="96">
        <v>0</v>
      </c>
      <c r="W40" s="93"/>
      <c r="X40" s="79"/>
      <c r="AA40" s="79"/>
      <c r="AB40" s="79">
        <v>0</v>
      </c>
      <c r="AC40" s="79"/>
      <c r="AF40" s="79">
        <v>1</v>
      </c>
      <c r="AG40" s="79" t="s">
        <v>381</v>
      </c>
      <c r="AH40" s="79" t="s">
        <v>380</v>
      </c>
      <c r="AI40" s="79">
        <v>1</v>
      </c>
      <c r="AJ40" s="79">
        <v>1</v>
      </c>
      <c r="AL40" s="79"/>
      <c r="AM40" s="189" t="s">
        <v>440</v>
      </c>
      <c r="AN40" s="79"/>
      <c r="AP40" s="102" t="s">
        <v>441</v>
      </c>
    </row>
    <row r="41" spans="2:42">
      <c r="B41" s="79">
        <v>34</v>
      </c>
      <c r="C41" s="79">
        <v>105</v>
      </c>
      <c r="D41" s="90" t="str">
        <f>IFERROR(VLOOKUP($C41,#REF!,'Instore - Product Database'!D$3,FALSE),"")</f>
        <v/>
      </c>
      <c r="E41" s="273" t="str">
        <f>IFERROR(VLOOKUP($C41,#REF!,'Instore - Product Database'!E$3,FALSE),"")</f>
        <v/>
      </c>
      <c r="F41" s="273" t="str">
        <f>IFERROR(VLOOKUP($C41,#REF!,'Instore - Product Database'!F$3,FALSE),"")</f>
        <v/>
      </c>
      <c r="G41" s="273" t="str">
        <f>IFERROR(VLOOKUP($C41,#REF!,'Instore - Product Database'!G$3,FALSE),"")</f>
        <v/>
      </c>
      <c r="H41" s="273" t="str">
        <f>IFERROR(VLOOKUP($C41,#REF!,'Instore - Product Database'!H$3,FALSE),"")</f>
        <v/>
      </c>
      <c r="I41" s="15" t="s">
        <v>442</v>
      </c>
      <c r="J41" s="92" t="s">
        <v>443</v>
      </c>
      <c r="K41" s="92" t="s">
        <v>353</v>
      </c>
      <c r="L41" s="195" t="s">
        <v>19</v>
      </c>
      <c r="M41" s="289" t="s">
        <v>435</v>
      </c>
      <c r="N41" s="29" t="s">
        <v>444</v>
      </c>
      <c r="O41" s="95">
        <v>10.48</v>
      </c>
      <c r="P41" s="161">
        <f t="shared" si="6"/>
        <v>10.48</v>
      </c>
      <c r="Q41" s="161">
        <f t="shared" si="7"/>
        <v>1.31</v>
      </c>
      <c r="R41" s="96">
        <v>1</v>
      </c>
      <c r="S41" s="98" t="str">
        <f t="shared" si="8"/>
        <v>Single cannister</v>
      </c>
      <c r="T41" s="96">
        <v>8</v>
      </c>
      <c r="U41" s="96"/>
      <c r="V41" s="96">
        <v>1</v>
      </c>
      <c r="W41" s="93" t="s">
        <v>445</v>
      </c>
      <c r="X41" s="79" t="s">
        <v>379</v>
      </c>
      <c r="Y41" s="79" t="s">
        <v>380</v>
      </c>
      <c r="Z41" s="79">
        <v>1</v>
      </c>
      <c r="AA41" s="79">
        <v>0</v>
      </c>
      <c r="AB41" s="79"/>
      <c r="AC41" s="79"/>
      <c r="AF41" s="79"/>
      <c r="AG41" s="79"/>
      <c r="AJ41" s="79"/>
      <c r="AL41" s="79"/>
      <c r="AM41" s="189" t="s">
        <v>360</v>
      </c>
      <c r="AN41" s="79"/>
      <c r="AP41" s="102" t="s">
        <v>446</v>
      </c>
    </row>
    <row r="42" spans="2:42">
      <c r="B42" s="79">
        <v>35</v>
      </c>
      <c r="C42" s="79">
        <v>105</v>
      </c>
      <c r="D42" s="90" t="str">
        <f>IFERROR(VLOOKUP($C42,#REF!,'Instore - Product Database'!D$3,FALSE),"")</f>
        <v/>
      </c>
      <c r="E42" s="273" t="str">
        <f>IFERROR(VLOOKUP($C42,#REF!,'Instore - Product Database'!E$3,FALSE),"")</f>
        <v/>
      </c>
      <c r="F42" s="273" t="str">
        <f>IFERROR(VLOOKUP($C42,#REF!,'Instore - Product Database'!F$3,FALSE),"")</f>
        <v/>
      </c>
      <c r="G42" s="273" t="str">
        <f>IFERROR(VLOOKUP($C42,#REF!,'Instore - Product Database'!G$3,FALSE),"")</f>
        <v/>
      </c>
      <c r="H42" s="273" t="str">
        <f>IFERROR(VLOOKUP($C42,#REF!,'Instore - Product Database'!H$3,FALSE),"")</f>
        <v/>
      </c>
      <c r="I42" s="92" t="s">
        <v>394</v>
      </c>
      <c r="J42" s="92" t="s">
        <v>395</v>
      </c>
      <c r="K42" s="92" t="s">
        <v>353</v>
      </c>
      <c r="L42" s="206" t="s">
        <v>19</v>
      </c>
      <c r="M42" s="289" t="s">
        <v>435</v>
      </c>
      <c r="N42" s="94" t="s">
        <v>396</v>
      </c>
      <c r="O42" s="95">
        <v>10.02</v>
      </c>
      <c r="P42" s="161">
        <f t="shared" si="6"/>
        <v>10.02</v>
      </c>
      <c r="Q42" s="161">
        <f t="shared" si="7"/>
        <v>1.002</v>
      </c>
      <c r="R42" s="96">
        <v>1</v>
      </c>
      <c r="S42" s="98" t="s">
        <v>369</v>
      </c>
      <c r="T42" s="96">
        <v>10</v>
      </c>
      <c r="U42" s="96"/>
      <c r="V42" s="79">
        <v>1</v>
      </c>
      <c r="W42" s="92" t="s">
        <v>378</v>
      </c>
      <c r="X42" s="79" t="s">
        <v>379</v>
      </c>
      <c r="Y42" s="79" t="s">
        <v>380</v>
      </c>
      <c r="Z42" s="79">
        <v>1</v>
      </c>
      <c r="AA42" s="79">
        <v>1</v>
      </c>
      <c r="AB42" s="79">
        <v>0</v>
      </c>
      <c r="AC42" s="79"/>
      <c r="AF42" s="79">
        <v>1</v>
      </c>
      <c r="AG42" s="79" t="s">
        <v>359</v>
      </c>
      <c r="AH42" s="79" t="s">
        <v>358</v>
      </c>
      <c r="AI42" s="79">
        <v>5</v>
      </c>
      <c r="AJ42" s="79">
        <v>1</v>
      </c>
      <c r="AK42" s="79">
        <v>0</v>
      </c>
      <c r="AL42" s="97">
        <v>1</v>
      </c>
      <c r="AM42" s="189" t="s">
        <v>360</v>
      </c>
      <c r="AN42" s="96"/>
      <c r="AP42" s="102" t="s">
        <v>436</v>
      </c>
    </row>
    <row r="43" spans="2:42">
      <c r="B43" s="79">
        <v>36</v>
      </c>
      <c r="C43" s="79">
        <v>106</v>
      </c>
      <c r="D43" s="90" t="str">
        <f>IFERROR(VLOOKUP($C43,#REF!,'Instore - Product Database'!D$3,FALSE),"")</f>
        <v/>
      </c>
      <c r="E43" s="273" t="str">
        <f>IFERROR(VLOOKUP($C43,#REF!,'Instore - Product Database'!E$3,FALSE),"")</f>
        <v/>
      </c>
      <c r="F43" s="273" t="str">
        <f>IFERROR(VLOOKUP($C43,#REF!,'Instore - Product Database'!F$3,FALSE),"")</f>
        <v/>
      </c>
      <c r="G43" s="273" t="str">
        <f>IFERROR(VLOOKUP($C43,#REF!,'Instore - Product Database'!G$3,FALSE),"")</f>
        <v/>
      </c>
      <c r="H43" s="273" t="str">
        <f>IFERROR(VLOOKUP($C43,#REF!,'Instore - Product Database'!H$3,FALSE),"")</f>
        <v/>
      </c>
      <c r="I43" s="15" t="s">
        <v>442</v>
      </c>
      <c r="J43" s="92" t="s">
        <v>447</v>
      </c>
      <c r="K43" s="92" t="s">
        <v>353</v>
      </c>
      <c r="L43" s="195" t="s">
        <v>19</v>
      </c>
      <c r="N43" s="29" t="s">
        <v>444</v>
      </c>
      <c r="O43" s="95">
        <v>10.99</v>
      </c>
      <c r="P43" s="161">
        <f t="shared" si="6"/>
        <v>10.99</v>
      </c>
      <c r="Q43" s="161">
        <f t="shared" si="7"/>
        <v>3.14</v>
      </c>
      <c r="R43" s="96">
        <v>1</v>
      </c>
      <c r="S43" s="98" t="str">
        <f t="shared" si="8"/>
        <v>Single cannister</v>
      </c>
      <c r="T43" s="96">
        <v>3.5</v>
      </c>
      <c r="U43" s="96"/>
      <c r="V43" s="96">
        <v>1</v>
      </c>
      <c r="W43" s="93" t="s">
        <v>445</v>
      </c>
      <c r="X43" s="79" t="s">
        <v>379</v>
      </c>
      <c r="Y43" s="79" t="s">
        <v>380</v>
      </c>
      <c r="Z43" s="79">
        <v>1</v>
      </c>
      <c r="AA43" s="79">
        <v>0</v>
      </c>
      <c r="AB43" s="79">
        <v>0</v>
      </c>
      <c r="AC43" s="79"/>
      <c r="AF43" s="79">
        <v>1</v>
      </c>
      <c r="AG43" s="79" t="s">
        <v>359</v>
      </c>
      <c r="AH43" s="79" t="s">
        <v>358</v>
      </c>
      <c r="AI43" s="79">
        <v>3</v>
      </c>
      <c r="AJ43" s="79">
        <v>1</v>
      </c>
      <c r="AK43" s="79">
        <v>0</v>
      </c>
      <c r="AL43" s="79">
        <v>0</v>
      </c>
      <c r="AM43" s="189" t="s">
        <v>360</v>
      </c>
      <c r="AN43" s="79"/>
      <c r="AO43" s="92" t="s">
        <v>448</v>
      </c>
      <c r="AP43" s="102" t="s">
        <v>449</v>
      </c>
    </row>
    <row r="44" spans="2:42">
      <c r="B44" s="79">
        <v>37</v>
      </c>
      <c r="C44" s="79">
        <v>107</v>
      </c>
      <c r="D44" s="90" t="str">
        <f>IFERROR(VLOOKUP($C44,#REF!,'Instore - Product Database'!D$3,FALSE),"")</f>
        <v/>
      </c>
      <c r="E44" s="273" t="str">
        <f>IFERROR(VLOOKUP($C44,#REF!,'Instore - Product Database'!E$3,FALSE),"")</f>
        <v/>
      </c>
      <c r="F44" s="273" t="str">
        <f>IFERROR(VLOOKUP($C44,#REF!,'Instore - Product Database'!F$3,FALSE),"")</f>
        <v/>
      </c>
      <c r="G44" s="273" t="str">
        <f>IFERROR(VLOOKUP($C44,#REF!,'Instore - Product Database'!G$3,FALSE),"")</f>
        <v/>
      </c>
      <c r="H44" s="273" t="str">
        <f>IFERROR(VLOOKUP($C44,#REF!,'Instore - Product Database'!H$3,FALSE),"")</f>
        <v/>
      </c>
      <c r="I44" s="92" t="s">
        <v>152</v>
      </c>
      <c r="J44" s="92" t="s">
        <v>424</v>
      </c>
      <c r="K44" s="92" t="s">
        <v>353</v>
      </c>
      <c r="L44" s="206" t="s">
        <v>19</v>
      </c>
      <c r="N44" s="94" t="s">
        <v>425</v>
      </c>
      <c r="O44" s="95">
        <v>10.99</v>
      </c>
      <c r="P44" s="161">
        <f t="shared" si="6"/>
        <v>10.99</v>
      </c>
      <c r="Q44" s="161">
        <f t="shared" si="7"/>
        <v>1.099</v>
      </c>
      <c r="R44" s="96">
        <v>1</v>
      </c>
      <c r="S44" s="98" t="str">
        <f t="shared" si="8"/>
        <v>Single cannister</v>
      </c>
      <c r="T44" s="96">
        <v>10</v>
      </c>
      <c r="U44" s="96"/>
      <c r="V44" s="96">
        <v>1</v>
      </c>
      <c r="W44" s="93" t="s">
        <v>378</v>
      </c>
      <c r="X44" s="79" t="s">
        <v>379</v>
      </c>
      <c r="Y44" s="79" t="s">
        <v>380</v>
      </c>
      <c r="Z44" s="79">
        <v>1</v>
      </c>
      <c r="AA44" s="79">
        <v>0</v>
      </c>
      <c r="AB44" s="79">
        <v>0</v>
      </c>
      <c r="AC44" s="79"/>
      <c r="AF44" s="79">
        <v>1</v>
      </c>
      <c r="AG44" s="79" t="s">
        <v>359</v>
      </c>
      <c r="AH44" s="79" t="s">
        <v>380</v>
      </c>
      <c r="AI44" s="79">
        <v>2</v>
      </c>
      <c r="AJ44" s="79">
        <v>1</v>
      </c>
      <c r="AK44" s="79">
        <v>0</v>
      </c>
      <c r="AL44" s="79">
        <v>1</v>
      </c>
      <c r="AM44" s="189" t="s">
        <v>360</v>
      </c>
      <c r="AN44" s="79"/>
      <c r="AO44" s="92" t="s">
        <v>450</v>
      </c>
      <c r="AP44" s="102"/>
    </row>
    <row r="45" spans="2:42">
      <c r="C45" s="79"/>
      <c r="D45" s="90" t="str">
        <f>IFERROR(VLOOKUP($C45,#REF!,'Instore - Product Database'!D$3,FALSE),"")</f>
        <v/>
      </c>
      <c r="E45" s="273" t="str">
        <f>IFERROR(VLOOKUP($C45,#REF!,'Instore - Product Database'!E$3,FALSE),"")</f>
        <v/>
      </c>
      <c r="F45" s="273" t="str">
        <f>IFERROR(VLOOKUP($C45,#REF!,'Instore - Product Database'!F$3,FALSE),"")</f>
        <v/>
      </c>
      <c r="G45" s="273" t="str">
        <f>IFERROR(VLOOKUP($C45,#REF!,'Instore - Product Database'!G$3,FALSE),"")</f>
        <v/>
      </c>
      <c r="H45" s="273" t="str">
        <f>IFERROR(VLOOKUP($C45,#REF!,'Instore - Product Database'!H$3,FALSE),"")</f>
        <v/>
      </c>
      <c r="O45" s="95"/>
      <c r="P45" s="161" t="str">
        <f t="shared" si="6"/>
        <v>-</v>
      </c>
      <c r="Q45" s="161" t="str">
        <f t="shared" si="7"/>
        <v>-</v>
      </c>
      <c r="R45" s="96"/>
      <c r="S45" s="98" t="str">
        <f t="shared" si="8"/>
        <v/>
      </c>
      <c r="T45" s="96"/>
      <c r="U45" s="96"/>
      <c r="V45" s="96"/>
      <c r="W45" s="93"/>
      <c r="X45" s="79"/>
      <c r="AA45" s="79"/>
      <c r="AB45" s="79"/>
      <c r="AC45" s="79"/>
      <c r="AF45" s="79"/>
      <c r="AG45" s="79"/>
      <c r="AJ45" s="79"/>
      <c r="AL45" s="79"/>
      <c r="AM45" s="94"/>
      <c r="AN45" s="79"/>
      <c r="AP45" s="102"/>
    </row>
    <row r="46" spans="2:42">
      <c r="C46" s="79"/>
      <c r="D46" s="90" t="str">
        <f>IFERROR(VLOOKUP($C46,#REF!,'Instore - Product Database'!D$3,FALSE),"")</f>
        <v/>
      </c>
      <c r="E46" s="273" t="str">
        <f>IFERROR(VLOOKUP($C46,#REF!,'Instore - Product Database'!E$3,FALSE),"")</f>
        <v/>
      </c>
      <c r="F46" s="273" t="str">
        <f>IFERROR(VLOOKUP($C46,#REF!,'Instore - Product Database'!F$3,FALSE),"")</f>
        <v/>
      </c>
      <c r="G46" s="273" t="str">
        <f>IFERROR(VLOOKUP($C46,#REF!,'Instore - Product Database'!G$3,FALSE),"")</f>
        <v/>
      </c>
      <c r="H46" s="273" t="str">
        <f>IFERROR(VLOOKUP($C46,#REF!,'Instore - Product Database'!H$3,FALSE),"")</f>
        <v/>
      </c>
      <c r="O46" s="95"/>
      <c r="P46" s="161" t="str">
        <f t="shared" si="6"/>
        <v>-</v>
      </c>
      <c r="Q46" s="161" t="str">
        <f t="shared" si="7"/>
        <v>-</v>
      </c>
      <c r="R46" s="96"/>
      <c r="S46" s="98" t="str">
        <f t="shared" si="8"/>
        <v/>
      </c>
      <c r="T46" s="96"/>
      <c r="U46" s="96"/>
      <c r="V46" s="96"/>
      <c r="W46" s="93"/>
      <c r="X46" s="79"/>
      <c r="AA46" s="79"/>
      <c r="AB46" s="79"/>
      <c r="AC46" s="79"/>
      <c r="AF46" s="79"/>
      <c r="AG46" s="79"/>
      <c r="AJ46" s="79"/>
      <c r="AL46" s="79"/>
      <c r="AM46" s="94"/>
      <c r="AN46" s="79"/>
      <c r="AP46" s="102"/>
    </row>
    <row r="47" spans="2:42">
      <c r="C47" s="79"/>
      <c r="D47" s="90" t="str">
        <f>IFERROR(VLOOKUP($C47,#REF!,'Instore - Product Database'!D$3,FALSE),"")</f>
        <v/>
      </c>
      <c r="E47" s="273" t="str">
        <f>IFERROR(VLOOKUP($C47,#REF!,'Instore - Product Database'!E$3,FALSE),"")</f>
        <v/>
      </c>
      <c r="F47" s="273" t="str">
        <f>IFERROR(VLOOKUP($C47,#REF!,'Instore - Product Database'!F$3,FALSE),"")</f>
        <v/>
      </c>
      <c r="G47" s="273" t="str">
        <f>IFERROR(VLOOKUP($C47,#REF!,'Instore - Product Database'!G$3,FALSE),"")</f>
        <v/>
      </c>
      <c r="H47" s="273" t="str">
        <f>IFERROR(VLOOKUP($C47,#REF!,'Instore - Product Database'!H$3,FALSE),"")</f>
        <v/>
      </c>
      <c r="O47" s="95"/>
      <c r="P47" s="161" t="str">
        <f t="shared" si="6"/>
        <v>-</v>
      </c>
      <c r="Q47" s="161" t="str">
        <f t="shared" si="7"/>
        <v>-</v>
      </c>
      <c r="R47" s="96"/>
      <c r="S47" s="98" t="str">
        <f t="shared" si="8"/>
        <v/>
      </c>
      <c r="T47" s="96"/>
      <c r="U47" s="96"/>
      <c r="V47" s="96"/>
      <c r="W47" s="93"/>
      <c r="X47" s="79"/>
      <c r="AA47" s="79"/>
      <c r="AB47" s="79"/>
      <c r="AC47" s="79"/>
      <c r="AF47" s="79"/>
      <c r="AG47" s="79"/>
      <c r="AJ47" s="79"/>
      <c r="AL47" s="79"/>
      <c r="AM47" s="94"/>
      <c r="AN47" s="79"/>
      <c r="AP47" s="102"/>
    </row>
    <row r="48" spans="2:42">
      <c r="C48" s="79"/>
      <c r="D48" s="90" t="str">
        <f>IFERROR(VLOOKUP($C48,#REF!,'Instore - Product Database'!D$3,FALSE),"")</f>
        <v/>
      </c>
      <c r="E48" s="273" t="str">
        <f>IFERROR(VLOOKUP($C48,#REF!,'Instore - Product Database'!E$3,FALSE),"")</f>
        <v/>
      </c>
      <c r="F48" s="273" t="str">
        <f>IFERROR(VLOOKUP($C48,#REF!,'Instore - Product Database'!F$3,FALSE),"")</f>
        <v/>
      </c>
      <c r="G48" s="273" t="str">
        <f>IFERROR(VLOOKUP($C48,#REF!,'Instore - Product Database'!G$3,FALSE),"")</f>
        <v/>
      </c>
      <c r="H48" s="273" t="str">
        <f>IFERROR(VLOOKUP($C48,#REF!,'Instore - Product Database'!H$3,FALSE),"")</f>
        <v/>
      </c>
      <c r="O48" s="95"/>
      <c r="P48" s="161" t="str">
        <f t="shared" si="6"/>
        <v>-</v>
      </c>
      <c r="Q48" s="161" t="str">
        <f t="shared" si="7"/>
        <v>-</v>
      </c>
      <c r="R48" s="96"/>
      <c r="S48" s="98" t="str">
        <f t="shared" si="8"/>
        <v/>
      </c>
      <c r="T48" s="96"/>
      <c r="U48" s="96"/>
      <c r="V48" s="96"/>
      <c r="W48" s="93"/>
      <c r="X48" s="79"/>
      <c r="AA48" s="79"/>
      <c r="AB48" s="79"/>
      <c r="AC48" s="79"/>
      <c r="AF48" s="79"/>
      <c r="AG48" s="79"/>
      <c r="AJ48" s="79"/>
      <c r="AL48" s="79"/>
      <c r="AM48" s="94"/>
      <c r="AN48" s="79"/>
      <c r="AP48" s="102"/>
    </row>
    <row r="49" spans="3:42">
      <c r="C49" s="79"/>
      <c r="D49" s="90" t="str">
        <f>IFERROR(VLOOKUP($C49,#REF!,'Instore - Product Database'!D$3,FALSE),"")</f>
        <v/>
      </c>
      <c r="E49" s="273" t="str">
        <f>IFERROR(VLOOKUP($C49,#REF!,'Instore - Product Database'!E$3,FALSE),"")</f>
        <v/>
      </c>
      <c r="F49" s="273" t="str">
        <f>IFERROR(VLOOKUP($C49,#REF!,'Instore - Product Database'!F$3,FALSE),"")</f>
        <v/>
      </c>
      <c r="G49" s="273" t="str">
        <f>IFERROR(VLOOKUP($C49,#REF!,'Instore - Product Database'!G$3,FALSE),"")</f>
        <v/>
      </c>
      <c r="H49" s="273" t="str">
        <f>IFERROR(VLOOKUP($C49,#REF!,'Instore - Product Database'!H$3,FALSE),"")</f>
        <v/>
      </c>
      <c r="O49" s="95"/>
      <c r="P49" s="161" t="str">
        <f t="shared" si="6"/>
        <v>-</v>
      </c>
      <c r="Q49" s="161" t="str">
        <f t="shared" si="7"/>
        <v>-</v>
      </c>
      <c r="R49" s="96"/>
      <c r="S49" s="98" t="str">
        <f t="shared" si="8"/>
        <v/>
      </c>
      <c r="T49" s="96"/>
      <c r="U49" s="96"/>
      <c r="V49" s="96"/>
      <c r="W49" s="93"/>
      <c r="X49" s="79"/>
      <c r="AA49" s="79"/>
      <c r="AB49" s="79"/>
      <c r="AC49" s="79"/>
      <c r="AF49" s="79"/>
      <c r="AG49" s="79"/>
      <c r="AJ49" s="79"/>
      <c r="AL49" s="79"/>
      <c r="AM49" s="94"/>
      <c r="AN49" s="79"/>
      <c r="AP49" s="102"/>
    </row>
    <row r="50" spans="3:42">
      <c r="C50" s="79"/>
      <c r="D50" s="90" t="str">
        <f>IFERROR(VLOOKUP($C50,#REF!,'Instore - Product Database'!D$3,FALSE),"")</f>
        <v/>
      </c>
      <c r="E50" s="273" t="str">
        <f>IFERROR(VLOOKUP($C50,#REF!,'Instore - Product Database'!E$3,FALSE),"")</f>
        <v/>
      </c>
      <c r="F50" s="273" t="str">
        <f>IFERROR(VLOOKUP($C50,#REF!,'Instore - Product Database'!F$3,FALSE),"")</f>
        <v/>
      </c>
      <c r="G50" s="273" t="str">
        <f>IFERROR(VLOOKUP($C50,#REF!,'Instore - Product Database'!G$3,FALSE),"")</f>
        <v/>
      </c>
      <c r="H50" s="273" t="str">
        <f>IFERROR(VLOOKUP($C50,#REF!,'Instore - Product Database'!H$3,FALSE),"")</f>
        <v/>
      </c>
      <c r="O50" s="95"/>
      <c r="P50" s="161" t="str">
        <f t="shared" si="6"/>
        <v>-</v>
      </c>
      <c r="Q50" s="161" t="str">
        <f t="shared" si="7"/>
        <v>-</v>
      </c>
      <c r="R50" s="96"/>
      <c r="S50" s="98" t="str">
        <f t="shared" si="8"/>
        <v/>
      </c>
      <c r="T50" s="96"/>
      <c r="U50" s="96"/>
      <c r="V50" s="96"/>
      <c r="W50" s="93"/>
      <c r="X50" s="79"/>
      <c r="AA50" s="79"/>
      <c r="AB50" s="79"/>
      <c r="AC50" s="79"/>
      <c r="AF50" s="79"/>
      <c r="AG50" s="79"/>
      <c r="AJ50" s="79"/>
      <c r="AL50" s="79"/>
      <c r="AM50" s="94"/>
      <c r="AN50" s="79"/>
      <c r="AP50" s="102"/>
    </row>
    <row r="51" spans="3:42">
      <c r="C51" s="79"/>
      <c r="D51" s="90" t="str">
        <f>IFERROR(VLOOKUP($C51,#REF!,'Instore - Product Database'!D$3,FALSE),"")</f>
        <v/>
      </c>
      <c r="E51" s="273" t="str">
        <f>IFERROR(VLOOKUP($C51,#REF!,'Instore - Product Database'!E$3,FALSE),"")</f>
        <v/>
      </c>
      <c r="F51" s="273" t="str">
        <f>IFERROR(VLOOKUP($C51,#REF!,'Instore - Product Database'!F$3,FALSE),"")</f>
        <v/>
      </c>
      <c r="G51" s="273" t="str">
        <f>IFERROR(VLOOKUP($C51,#REF!,'Instore - Product Database'!G$3,FALSE),"")</f>
        <v/>
      </c>
      <c r="H51" s="273" t="str">
        <f>IFERROR(VLOOKUP($C51,#REF!,'Instore - Product Database'!H$3,FALSE),"")</f>
        <v/>
      </c>
      <c r="O51" s="95"/>
      <c r="P51" s="161" t="str">
        <f t="shared" si="6"/>
        <v>-</v>
      </c>
      <c r="Q51" s="161" t="str">
        <f t="shared" si="7"/>
        <v>-</v>
      </c>
      <c r="R51" s="96"/>
      <c r="S51" s="98" t="str">
        <f t="shared" si="8"/>
        <v/>
      </c>
      <c r="T51" s="96"/>
      <c r="U51" s="96"/>
      <c r="V51" s="96"/>
      <c r="W51" s="93"/>
      <c r="X51" s="79"/>
      <c r="AA51" s="79"/>
      <c r="AB51" s="79"/>
      <c r="AC51" s="79"/>
      <c r="AF51" s="79"/>
      <c r="AG51" s="79"/>
      <c r="AJ51" s="79"/>
      <c r="AL51" s="79"/>
      <c r="AM51" s="94"/>
      <c r="AN51" s="79"/>
      <c r="AP51" s="102"/>
    </row>
    <row r="52" spans="3:42">
      <c r="C52" s="79"/>
      <c r="D52" s="90" t="str">
        <f>IFERROR(VLOOKUP($C52,#REF!,'Instore - Product Database'!D$3,FALSE),"")</f>
        <v/>
      </c>
      <c r="E52" s="273" t="str">
        <f>IFERROR(VLOOKUP($C52,#REF!,'Instore - Product Database'!E$3,FALSE),"")</f>
        <v/>
      </c>
      <c r="F52" s="273" t="str">
        <f>IFERROR(VLOOKUP($C52,#REF!,'Instore - Product Database'!F$3,FALSE),"")</f>
        <v/>
      </c>
      <c r="G52" s="273" t="str">
        <f>IFERROR(VLOOKUP($C52,#REF!,'Instore - Product Database'!G$3,FALSE),"")</f>
        <v/>
      </c>
      <c r="H52" s="273" t="str">
        <f>IFERROR(VLOOKUP($C52,#REF!,'Instore - Product Database'!H$3,FALSE),"")</f>
        <v/>
      </c>
      <c r="O52" s="95"/>
      <c r="P52" s="161" t="str">
        <f t="shared" si="6"/>
        <v>-</v>
      </c>
      <c r="Q52" s="161" t="str">
        <f t="shared" si="7"/>
        <v>-</v>
      </c>
      <c r="R52" s="96"/>
      <c r="S52" s="98" t="str">
        <f t="shared" si="8"/>
        <v/>
      </c>
      <c r="T52" s="96"/>
      <c r="U52" s="96"/>
      <c r="V52" s="96"/>
      <c r="W52" s="93"/>
      <c r="X52" s="79"/>
      <c r="AA52" s="79"/>
      <c r="AB52" s="79"/>
      <c r="AC52" s="79"/>
      <c r="AF52" s="79"/>
      <c r="AG52" s="79"/>
      <c r="AJ52" s="79"/>
      <c r="AL52" s="79"/>
      <c r="AM52" s="94"/>
      <c r="AN52" s="79"/>
      <c r="AP52" s="102"/>
    </row>
    <row r="53" spans="3:42">
      <c r="C53" s="79"/>
      <c r="D53" s="90" t="str">
        <f>IFERROR(VLOOKUP($C53,#REF!,'Instore - Product Database'!D$3,FALSE),"")</f>
        <v/>
      </c>
      <c r="E53" s="273" t="str">
        <f>IFERROR(VLOOKUP($C53,#REF!,'Instore - Product Database'!E$3,FALSE),"")</f>
        <v/>
      </c>
      <c r="F53" s="273" t="str">
        <f>IFERROR(VLOOKUP($C53,#REF!,'Instore - Product Database'!F$3,FALSE),"")</f>
        <v/>
      </c>
      <c r="G53" s="273" t="str">
        <f>IFERROR(VLOOKUP($C53,#REF!,'Instore - Product Database'!G$3,FALSE),"")</f>
        <v/>
      </c>
      <c r="H53" s="273" t="str">
        <f>IFERROR(VLOOKUP($C53,#REF!,'Instore - Product Database'!H$3,FALSE),"")</f>
        <v/>
      </c>
      <c r="O53" s="95"/>
      <c r="P53" s="161" t="str">
        <f t="shared" si="6"/>
        <v>-</v>
      </c>
      <c r="Q53" s="161" t="str">
        <f t="shared" si="7"/>
        <v>-</v>
      </c>
      <c r="R53" s="96"/>
      <c r="S53" s="98" t="str">
        <f t="shared" si="8"/>
        <v/>
      </c>
      <c r="T53" s="96"/>
      <c r="U53" s="96"/>
      <c r="V53" s="96"/>
      <c r="W53" s="93"/>
      <c r="X53" s="79"/>
      <c r="AA53" s="79"/>
      <c r="AB53" s="79"/>
      <c r="AC53" s="79"/>
      <c r="AF53" s="79"/>
      <c r="AG53" s="79"/>
      <c r="AJ53" s="79"/>
      <c r="AL53" s="79"/>
      <c r="AM53" s="94"/>
      <c r="AN53" s="79"/>
      <c r="AP53" s="102"/>
    </row>
    <row r="54" spans="3:42">
      <c r="C54" s="79"/>
      <c r="D54" s="90" t="str">
        <f>IFERROR(VLOOKUP($C54,#REF!,'Instore - Product Database'!D$3,FALSE),"")</f>
        <v/>
      </c>
      <c r="E54" s="273" t="str">
        <f>IFERROR(VLOOKUP($C54,#REF!,'Instore - Product Database'!E$3,FALSE),"")</f>
        <v/>
      </c>
      <c r="F54" s="273" t="str">
        <f>IFERROR(VLOOKUP($C54,#REF!,'Instore - Product Database'!F$3,FALSE),"")</f>
        <v/>
      </c>
      <c r="G54" s="273" t="str">
        <f>IFERROR(VLOOKUP($C54,#REF!,'Instore - Product Database'!G$3,FALSE),"")</f>
        <v/>
      </c>
      <c r="H54" s="273" t="str">
        <f>IFERROR(VLOOKUP($C54,#REF!,'Instore - Product Database'!H$3,FALSE),"")</f>
        <v/>
      </c>
      <c r="O54" s="95"/>
      <c r="P54" s="161" t="str">
        <f t="shared" si="6"/>
        <v>-</v>
      </c>
      <c r="Q54" s="161" t="str">
        <f t="shared" si="7"/>
        <v>-</v>
      </c>
      <c r="R54" s="96"/>
      <c r="S54" s="98" t="str">
        <f t="shared" si="8"/>
        <v/>
      </c>
      <c r="T54" s="96"/>
      <c r="U54" s="96"/>
      <c r="V54" s="96"/>
      <c r="W54" s="93"/>
      <c r="X54" s="79"/>
      <c r="AA54" s="79"/>
      <c r="AB54" s="79"/>
      <c r="AC54" s="79"/>
      <c r="AF54" s="79"/>
      <c r="AG54" s="79"/>
      <c r="AJ54" s="79"/>
      <c r="AL54" s="79"/>
      <c r="AM54" s="94"/>
      <c r="AN54" s="79"/>
      <c r="AP54" s="102"/>
    </row>
    <row r="55" spans="3:42">
      <c r="C55" s="79"/>
      <c r="D55" s="90" t="str">
        <f>IFERROR(VLOOKUP($C55,#REF!,'Instore - Product Database'!D$3,FALSE),"")</f>
        <v/>
      </c>
      <c r="E55" s="273" t="str">
        <f>IFERROR(VLOOKUP($C55,#REF!,'Instore - Product Database'!E$3,FALSE),"")</f>
        <v/>
      </c>
      <c r="F55" s="273" t="str">
        <f>IFERROR(VLOOKUP($C55,#REF!,'Instore - Product Database'!F$3,FALSE),"")</f>
        <v/>
      </c>
      <c r="G55" s="273" t="str">
        <f>IFERROR(VLOOKUP($C55,#REF!,'Instore - Product Database'!G$3,FALSE),"")</f>
        <v/>
      </c>
      <c r="H55" s="273" t="str">
        <f>IFERROR(VLOOKUP($C55,#REF!,'Instore - Product Database'!H$3,FALSE),"")</f>
        <v/>
      </c>
      <c r="O55" s="95"/>
      <c r="P55" s="161" t="str">
        <f t="shared" si="6"/>
        <v>-</v>
      </c>
      <c r="Q55" s="161" t="str">
        <f t="shared" si="7"/>
        <v>-</v>
      </c>
      <c r="R55" s="96"/>
      <c r="S55" s="98" t="str">
        <f t="shared" si="8"/>
        <v/>
      </c>
      <c r="T55" s="96"/>
      <c r="U55" s="96"/>
      <c r="V55" s="96"/>
      <c r="W55" s="93"/>
      <c r="X55" s="79"/>
      <c r="AA55" s="79"/>
      <c r="AB55" s="79"/>
      <c r="AC55" s="79"/>
      <c r="AF55" s="79"/>
      <c r="AG55" s="79"/>
      <c r="AJ55" s="79"/>
      <c r="AL55" s="79"/>
      <c r="AM55" s="94"/>
      <c r="AN55" s="79"/>
      <c r="AP55" s="102"/>
    </row>
    <row r="56" spans="3:42">
      <c r="C56" s="79"/>
      <c r="D56" s="90" t="str">
        <f>IFERROR(VLOOKUP($C56,#REF!,'Instore - Product Database'!D$3,FALSE),"")</f>
        <v/>
      </c>
      <c r="E56" s="273" t="str">
        <f>IFERROR(VLOOKUP($C56,#REF!,'Instore - Product Database'!E$3,FALSE),"")</f>
        <v/>
      </c>
      <c r="F56" s="273" t="str">
        <f>IFERROR(VLOOKUP($C56,#REF!,'Instore - Product Database'!F$3,FALSE),"")</f>
        <v/>
      </c>
      <c r="G56" s="273" t="str">
        <f>IFERROR(VLOOKUP($C56,#REF!,'Instore - Product Database'!G$3,FALSE),"")</f>
        <v/>
      </c>
      <c r="H56" s="273" t="str">
        <f>IFERROR(VLOOKUP($C56,#REF!,'Instore - Product Database'!H$3,FALSE),"")</f>
        <v/>
      </c>
      <c r="O56" s="95"/>
      <c r="P56" s="161" t="str">
        <f t="shared" si="6"/>
        <v>-</v>
      </c>
      <c r="Q56" s="161" t="str">
        <f t="shared" si="7"/>
        <v>-</v>
      </c>
      <c r="R56" s="96"/>
      <c r="S56" s="98" t="str">
        <f t="shared" si="8"/>
        <v/>
      </c>
      <c r="T56" s="96"/>
      <c r="U56" s="96"/>
      <c r="V56" s="96"/>
      <c r="W56" s="93"/>
      <c r="X56" s="79"/>
      <c r="AA56" s="79"/>
      <c r="AB56" s="79"/>
      <c r="AC56" s="79"/>
      <c r="AF56" s="79"/>
      <c r="AG56" s="79"/>
      <c r="AJ56" s="79"/>
      <c r="AL56" s="79"/>
      <c r="AM56" s="94"/>
      <c r="AN56" s="79"/>
      <c r="AP56" s="102"/>
    </row>
    <row r="57" spans="3:42">
      <c r="C57" s="79"/>
      <c r="D57" s="90" t="str">
        <f>IFERROR(VLOOKUP($C57,#REF!,'Instore - Product Database'!D$3,FALSE),"")</f>
        <v/>
      </c>
      <c r="E57" s="273" t="str">
        <f>IFERROR(VLOOKUP($C57,#REF!,'Instore - Product Database'!E$3,FALSE),"")</f>
        <v/>
      </c>
      <c r="F57" s="273" t="str">
        <f>IFERROR(VLOOKUP($C57,#REF!,'Instore - Product Database'!F$3,FALSE),"")</f>
        <v/>
      </c>
      <c r="G57" s="273" t="str">
        <f>IFERROR(VLOOKUP($C57,#REF!,'Instore - Product Database'!G$3,FALSE),"")</f>
        <v/>
      </c>
      <c r="H57" s="273" t="str">
        <f>IFERROR(VLOOKUP($C57,#REF!,'Instore - Product Database'!H$3,FALSE),"")</f>
        <v/>
      </c>
      <c r="O57" s="95"/>
      <c r="P57" s="161" t="str">
        <f t="shared" si="6"/>
        <v>-</v>
      </c>
      <c r="Q57" s="161" t="str">
        <f t="shared" si="7"/>
        <v>-</v>
      </c>
      <c r="R57" s="96"/>
      <c r="S57" s="98" t="str">
        <f t="shared" si="8"/>
        <v/>
      </c>
      <c r="T57" s="96"/>
      <c r="U57" s="96"/>
      <c r="V57" s="96"/>
      <c r="W57" s="93"/>
      <c r="X57" s="79"/>
      <c r="AA57" s="79"/>
      <c r="AB57" s="79"/>
      <c r="AC57" s="79"/>
      <c r="AF57" s="79"/>
      <c r="AG57" s="79"/>
      <c r="AJ57" s="79"/>
      <c r="AL57" s="79"/>
      <c r="AM57" s="94"/>
      <c r="AN57" s="79"/>
      <c r="AP57" s="102"/>
    </row>
    <row r="58" spans="3:42">
      <c r="C58" s="79"/>
      <c r="D58" s="90" t="str">
        <f>IFERROR(VLOOKUP($C58,#REF!,'Instore - Product Database'!D$3,FALSE),"")</f>
        <v/>
      </c>
      <c r="E58" s="273" t="str">
        <f>IFERROR(VLOOKUP($C58,#REF!,'Instore - Product Database'!E$3,FALSE),"")</f>
        <v/>
      </c>
      <c r="F58" s="273" t="str">
        <f>IFERROR(VLOOKUP($C58,#REF!,'Instore - Product Database'!F$3,FALSE),"")</f>
        <v/>
      </c>
      <c r="G58" s="273" t="str">
        <f>IFERROR(VLOOKUP($C58,#REF!,'Instore - Product Database'!G$3,FALSE),"")</f>
        <v/>
      </c>
      <c r="H58" s="273" t="str">
        <f>IFERROR(VLOOKUP($C58,#REF!,'Instore - Product Database'!H$3,FALSE),"")</f>
        <v/>
      </c>
      <c r="O58" s="95"/>
      <c r="P58" s="161" t="str">
        <f t="shared" si="6"/>
        <v>-</v>
      </c>
      <c r="Q58" s="161" t="str">
        <f t="shared" si="7"/>
        <v>-</v>
      </c>
      <c r="R58" s="96"/>
      <c r="S58" s="98" t="str">
        <f t="shared" si="8"/>
        <v/>
      </c>
      <c r="T58" s="96"/>
      <c r="U58" s="96"/>
      <c r="V58" s="96"/>
      <c r="W58" s="93"/>
      <c r="X58" s="79"/>
      <c r="AA58" s="79"/>
      <c r="AB58" s="79"/>
      <c r="AC58" s="79"/>
      <c r="AF58" s="79"/>
      <c r="AG58" s="79"/>
      <c r="AJ58" s="79"/>
      <c r="AL58" s="79"/>
      <c r="AM58" s="94"/>
      <c r="AN58" s="79"/>
      <c r="AP58" s="102"/>
    </row>
    <row r="59" spans="3:42">
      <c r="C59" s="79"/>
      <c r="D59" s="90" t="str">
        <f>IFERROR(VLOOKUP($C59,#REF!,'Instore - Product Database'!D$3,FALSE),"")</f>
        <v/>
      </c>
      <c r="E59" s="273" t="str">
        <f>IFERROR(VLOOKUP($C59,#REF!,'Instore - Product Database'!E$3,FALSE),"")</f>
        <v/>
      </c>
      <c r="F59" s="273" t="str">
        <f>IFERROR(VLOOKUP($C59,#REF!,'Instore - Product Database'!F$3,FALSE),"")</f>
        <v/>
      </c>
      <c r="G59" s="273" t="str">
        <f>IFERROR(VLOOKUP($C59,#REF!,'Instore - Product Database'!G$3,FALSE),"")</f>
        <v/>
      </c>
      <c r="H59" s="273" t="str">
        <f>IFERROR(VLOOKUP($C59,#REF!,'Instore - Product Database'!H$3,FALSE),"")</f>
        <v/>
      </c>
      <c r="O59" s="95"/>
      <c r="P59" s="161" t="str">
        <f t="shared" si="6"/>
        <v>-</v>
      </c>
      <c r="Q59" s="161" t="str">
        <f t="shared" si="7"/>
        <v>-</v>
      </c>
      <c r="R59" s="96"/>
      <c r="S59" s="98" t="str">
        <f t="shared" si="8"/>
        <v/>
      </c>
      <c r="T59" s="96"/>
      <c r="U59" s="96"/>
      <c r="V59" s="96"/>
      <c r="W59" s="93"/>
      <c r="X59" s="79"/>
      <c r="AA59" s="79"/>
      <c r="AB59" s="79"/>
      <c r="AC59" s="79"/>
      <c r="AF59" s="79"/>
      <c r="AG59" s="79"/>
      <c r="AJ59" s="79"/>
      <c r="AL59" s="79"/>
      <c r="AM59" s="94"/>
      <c r="AN59" s="79"/>
      <c r="AP59" s="102"/>
    </row>
    <row r="60" spans="3:42">
      <c r="C60" s="79"/>
      <c r="D60" s="90" t="str">
        <f>IFERROR(VLOOKUP($C60,#REF!,'Instore - Product Database'!D$3,FALSE),"")</f>
        <v/>
      </c>
      <c r="E60" s="273" t="str">
        <f>IFERROR(VLOOKUP($C60,#REF!,'Instore - Product Database'!E$3,FALSE),"")</f>
        <v/>
      </c>
      <c r="F60" s="273" t="str">
        <f>IFERROR(VLOOKUP($C60,#REF!,'Instore - Product Database'!F$3,FALSE),"")</f>
        <v/>
      </c>
      <c r="G60" s="273" t="str">
        <f>IFERROR(VLOOKUP($C60,#REF!,'Instore - Product Database'!G$3,FALSE),"")</f>
        <v/>
      </c>
      <c r="H60" s="273" t="str">
        <f>IFERROR(VLOOKUP($C60,#REF!,'Instore - Product Database'!H$3,FALSE),"")</f>
        <v/>
      </c>
      <c r="O60" s="95"/>
      <c r="P60" s="161" t="str">
        <f t="shared" si="6"/>
        <v>-</v>
      </c>
      <c r="Q60" s="161" t="str">
        <f t="shared" si="7"/>
        <v>-</v>
      </c>
      <c r="R60" s="96"/>
      <c r="S60" s="98" t="str">
        <f t="shared" si="8"/>
        <v/>
      </c>
      <c r="T60" s="96"/>
      <c r="U60" s="96"/>
      <c r="V60" s="96"/>
      <c r="W60" s="93"/>
      <c r="X60" s="79"/>
      <c r="AA60" s="79"/>
      <c r="AB60" s="79"/>
      <c r="AC60" s="79"/>
      <c r="AF60" s="79"/>
      <c r="AG60" s="79"/>
      <c r="AJ60" s="79"/>
      <c r="AL60" s="79"/>
      <c r="AM60" s="94"/>
      <c r="AN60" s="79"/>
      <c r="AP60" s="102"/>
    </row>
    <row r="61" spans="3:42">
      <c r="C61" s="79"/>
      <c r="D61" s="90" t="str">
        <f>IFERROR(VLOOKUP($C61,#REF!,'Instore - Product Database'!D$3,FALSE),"")</f>
        <v/>
      </c>
      <c r="E61" s="273" t="str">
        <f>IFERROR(VLOOKUP($C61,#REF!,'Instore - Product Database'!E$3,FALSE),"")</f>
        <v/>
      </c>
      <c r="F61" s="273" t="str">
        <f>IFERROR(VLOOKUP($C61,#REF!,'Instore - Product Database'!F$3,FALSE),"")</f>
        <v/>
      </c>
      <c r="G61" s="273" t="str">
        <f>IFERROR(VLOOKUP($C61,#REF!,'Instore - Product Database'!G$3,FALSE),"")</f>
        <v/>
      </c>
      <c r="H61" s="273" t="str">
        <f>IFERROR(VLOOKUP($C61,#REF!,'Instore - Product Database'!H$3,FALSE),"")</f>
        <v/>
      </c>
      <c r="O61" s="95"/>
      <c r="P61" s="161" t="str">
        <f t="shared" si="6"/>
        <v>-</v>
      </c>
      <c r="Q61" s="161" t="str">
        <f t="shared" si="7"/>
        <v>-</v>
      </c>
      <c r="R61" s="96"/>
      <c r="S61" s="98" t="str">
        <f t="shared" si="8"/>
        <v/>
      </c>
      <c r="T61" s="96"/>
      <c r="U61" s="96"/>
      <c r="V61" s="96"/>
      <c r="W61" s="93"/>
      <c r="X61" s="79"/>
      <c r="AA61" s="79"/>
      <c r="AB61" s="79"/>
      <c r="AC61" s="79"/>
      <c r="AF61" s="79"/>
      <c r="AG61" s="79"/>
      <c r="AJ61" s="79"/>
      <c r="AL61" s="79"/>
      <c r="AM61" s="94"/>
      <c r="AN61" s="79"/>
      <c r="AP61" s="102"/>
    </row>
    <row r="62" spans="3:42">
      <c r="C62" s="79"/>
      <c r="D62" s="79"/>
      <c r="AP62" s="102"/>
    </row>
    <row r="63" spans="3:42">
      <c r="C63" s="79"/>
      <c r="D63" s="79"/>
      <c r="AP63" s="102"/>
    </row>
    <row r="64" spans="3:42">
      <c r="C64" s="79"/>
      <c r="D64" s="79"/>
      <c r="AP64" s="102"/>
    </row>
    <row r="65" spans="3:42">
      <c r="C65" s="79"/>
      <c r="D65" s="79"/>
      <c r="AP65" s="102"/>
    </row>
    <row r="66" spans="3:42">
      <c r="C66" s="79"/>
      <c r="D66" s="79"/>
      <c r="AP66" s="102"/>
    </row>
    <row r="67" spans="3:42">
      <c r="C67" s="79"/>
      <c r="D67" s="79"/>
      <c r="AP67" s="102"/>
    </row>
    <row r="68" spans="3:42">
      <c r="C68" s="79"/>
      <c r="D68" s="79"/>
      <c r="AP68" s="102"/>
    </row>
    <row r="69" spans="3:42">
      <c r="C69" s="79"/>
      <c r="D69" s="79"/>
      <c r="AP69" s="102"/>
    </row>
    <row r="70" spans="3:42">
      <c r="C70" s="79"/>
      <c r="D70" s="79"/>
      <c r="AP70" s="102"/>
    </row>
    <row r="71" spans="3:42">
      <c r="C71" s="79"/>
      <c r="D71" s="79"/>
      <c r="AP71" s="102"/>
    </row>
    <row r="72" spans="3:42">
      <c r="C72" s="79"/>
      <c r="D72" s="79"/>
      <c r="AP72" s="102"/>
    </row>
    <row r="73" spans="3:42">
      <c r="C73" s="79"/>
      <c r="D73" s="79"/>
      <c r="AP73" s="102"/>
    </row>
    <row r="74" spans="3:42">
      <c r="C74" s="79"/>
      <c r="D74" s="79"/>
      <c r="AP74" s="102"/>
    </row>
    <row r="75" spans="3:42">
      <c r="C75" s="79"/>
      <c r="D75" s="79"/>
    </row>
    <row r="76" spans="3:42">
      <c r="C76" s="79"/>
      <c r="D76" s="79"/>
    </row>
    <row r="77" spans="3:42">
      <c r="C77" s="79"/>
      <c r="D77" s="79"/>
    </row>
    <row r="78" spans="3:42">
      <c r="C78" s="79"/>
      <c r="D78" s="79"/>
    </row>
    <row r="79" spans="3:42">
      <c r="C79" s="79"/>
      <c r="D79" s="79"/>
    </row>
    <row r="80" spans="3:42">
      <c r="C80" s="79"/>
      <c r="D80" s="79"/>
    </row>
    <row r="81" spans="3:4">
      <c r="C81" s="79"/>
      <c r="D81" s="79"/>
    </row>
    <row r="82" spans="3:4">
      <c r="C82" s="79"/>
      <c r="D82" s="79"/>
    </row>
    <row r="83" spans="3:4">
      <c r="C83" s="79"/>
      <c r="D83" s="79"/>
    </row>
    <row r="84" spans="3:4">
      <c r="C84" s="79"/>
      <c r="D84" s="79"/>
    </row>
    <row r="85" spans="3:4">
      <c r="C85" s="79"/>
      <c r="D85" s="79"/>
    </row>
    <row r="86" spans="3:4">
      <c r="C86" s="79"/>
      <c r="D86" s="79"/>
    </row>
    <row r="87" spans="3:4">
      <c r="C87" s="79"/>
      <c r="D87" s="79"/>
    </row>
    <row r="88" spans="3:4">
      <c r="C88" s="79"/>
      <c r="D88" s="79"/>
    </row>
    <row r="89" spans="3:4">
      <c r="C89" s="79"/>
      <c r="D89" s="79"/>
    </row>
    <row r="90" spans="3:4">
      <c r="C90" s="79"/>
      <c r="D90" s="79"/>
    </row>
    <row r="91" spans="3:4">
      <c r="C91" s="79"/>
      <c r="D91" s="79"/>
    </row>
    <row r="92" spans="3:4">
      <c r="C92" s="79"/>
      <c r="D92" s="79"/>
    </row>
    <row r="93" spans="3:4">
      <c r="C93" s="79"/>
      <c r="D93" s="79"/>
    </row>
    <row r="94" spans="3:4">
      <c r="C94" s="79"/>
      <c r="D94" s="79"/>
    </row>
    <row r="95" spans="3:4">
      <c r="C95" s="79"/>
      <c r="D95" s="79"/>
    </row>
    <row r="96" spans="3:4">
      <c r="C96" s="79"/>
      <c r="D96" s="79"/>
    </row>
    <row r="97" spans="3:4">
      <c r="C97" s="79"/>
      <c r="D97" s="79"/>
    </row>
    <row r="98" spans="3:4">
      <c r="C98" s="79"/>
      <c r="D98" s="79"/>
    </row>
    <row r="99" spans="3:4">
      <c r="C99" s="79"/>
      <c r="D99" s="79"/>
    </row>
    <row r="100" spans="3:4">
      <c r="C100" s="79"/>
      <c r="D100" s="79"/>
    </row>
    <row r="101" spans="3:4">
      <c r="C101" s="79"/>
      <c r="D101" s="79"/>
    </row>
    <row r="102" spans="3:4">
      <c r="C102" s="79"/>
      <c r="D102" s="79"/>
    </row>
    <row r="103" spans="3:4">
      <c r="C103" s="79"/>
      <c r="D103" s="79"/>
    </row>
    <row r="104" spans="3:4">
      <c r="C104" s="79"/>
      <c r="D104" s="79"/>
    </row>
    <row r="105" spans="3:4">
      <c r="C105" s="79"/>
      <c r="D105" s="79"/>
    </row>
    <row r="106" spans="3:4">
      <c r="C106" s="79"/>
      <c r="D106" s="79"/>
    </row>
    <row r="107" spans="3:4">
      <c r="C107" s="79"/>
      <c r="D107" s="79"/>
    </row>
    <row r="108" spans="3:4">
      <c r="C108" s="79"/>
      <c r="D108" s="79"/>
    </row>
    <row r="109" spans="3:4">
      <c r="C109" s="79"/>
      <c r="D109" s="79"/>
    </row>
    <row r="110" spans="3:4">
      <c r="C110" s="79"/>
      <c r="D110" s="79"/>
    </row>
    <row r="111" spans="3:4">
      <c r="C111" s="79"/>
      <c r="D111" s="79"/>
    </row>
    <row r="112" spans="3:4">
      <c r="C112" s="79"/>
      <c r="D112" s="79"/>
    </row>
    <row r="113" spans="3:4">
      <c r="C113" s="79"/>
      <c r="D113" s="79"/>
    </row>
    <row r="114" spans="3:4">
      <c r="C114" s="79"/>
      <c r="D114" s="79"/>
    </row>
    <row r="115" spans="3:4">
      <c r="C115" s="79"/>
      <c r="D115" s="79"/>
    </row>
    <row r="116" spans="3:4">
      <c r="C116" s="79"/>
      <c r="D116" s="79"/>
    </row>
    <row r="117" spans="3:4">
      <c r="C117" s="79"/>
      <c r="D117" s="79"/>
    </row>
    <row r="118" spans="3:4">
      <c r="C118" s="79"/>
      <c r="D118" s="79"/>
    </row>
    <row r="119" spans="3:4">
      <c r="C119" s="79"/>
      <c r="D119" s="79"/>
    </row>
    <row r="120" spans="3:4">
      <c r="C120" s="79"/>
      <c r="D120" s="79"/>
    </row>
    <row r="121" spans="3:4">
      <c r="C121" s="79"/>
      <c r="D121" s="79"/>
    </row>
    <row r="122" spans="3:4">
      <c r="C122" s="79"/>
      <c r="D122" s="79"/>
    </row>
    <row r="123" spans="3:4">
      <c r="C123" s="79"/>
      <c r="D123" s="79"/>
    </row>
    <row r="124" spans="3:4">
      <c r="C124" s="79"/>
      <c r="D124" s="79"/>
    </row>
    <row r="125" spans="3:4">
      <c r="C125" s="79"/>
      <c r="D125" s="79"/>
    </row>
    <row r="126" spans="3:4">
      <c r="C126" s="79"/>
      <c r="D126" s="79"/>
    </row>
    <row r="127" spans="3:4">
      <c r="C127" s="79"/>
      <c r="D127" s="79"/>
    </row>
    <row r="128" spans="3:4">
      <c r="C128" s="79"/>
      <c r="D128" s="79"/>
    </row>
    <row r="129" spans="3:4">
      <c r="C129" s="79"/>
      <c r="D129" s="79"/>
    </row>
    <row r="130" spans="3:4">
      <c r="C130" s="79"/>
      <c r="D130" s="79"/>
    </row>
    <row r="131" spans="3:4">
      <c r="C131" s="79"/>
      <c r="D131" s="79"/>
    </row>
    <row r="132" spans="3:4">
      <c r="C132" s="79"/>
      <c r="D132" s="79"/>
    </row>
    <row r="133" spans="3:4">
      <c r="C133" s="79"/>
      <c r="D133" s="79"/>
    </row>
    <row r="134" spans="3:4">
      <c r="C134" s="79"/>
      <c r="D134" s="79"/>
    </row>
    <row r="135" spans="3:4">
      <c r="C135" s="79"/>
      <c r="D135" s="79"/>
    </row>
    <row r="136" spans="3:4">
      <c r="C136" s="79"/>
      <c r="D136" s="79"/>
    </row>
    <row r="137" spans="3:4">
      <c r="C137" s="79"/>
      <c r="D137" s="79"/>
    </row>
    <row r="138" spans="3:4">
      <c r="C138" s="79"/>
      <c r="D138" s="79"/>
    </row>
    <row r="139" spans="3:4">
      <c r="C139" s="79"/>
      <c r="D139" s="79"/>
    </row>
    <row r="140" spans="3:4">
      <c r="C140" s="79"/>
      <c r="D140" s="79"/>
    </row>
    <row r="141" spans="3:4">
      <c r="C141" s="79"/>
      <c r="D141" s="79"/>
    </row>
    <row r="142" spans="3:4">
      <c r="C142" s="79"/>
      <c r="D142" s="79"/>
    </row>
    <row r="143" spans="3:4">
      <c r="C143" s="79"/>
      <c r="D143" s="79"/>
    </row>
    <row r="144" spans="3:4">
      <c r="C144" s="79"/>
      <c r="D144" s="79"/>
    </row>
    <row r="145" spans="3:4">
      <c r="C145" s="79"/>
      <c r="D145" s="79"/>
    </row>
    <row r="146" spans="3:4">
      <c r="C146" s="79"/>
      <c r="D146" s="79"/>
    </row>
    <row r="147" spans="3:4">
      <c r="C147" s="79"/>
      <c r="D147" s="79"/>
    </row>
    <row r="148" spans="3:4">
      <c r="C148" s="79"/>
      <c r="D148" s="79"/>
    </row>
    <row r="149" spans="3:4">
      <c r="C149" s="79"/>
      <c r="D149" s="79"/>
    </row>
    <row r="150" spans="3:4">
      <c r="C150" s="79"/>
      <c r="D150" s="79"/>
    </row>
    <row r="151" spans="3:4">
      <c r="C151" s="79"/>
      <c r="D151" s="79"/>
    </row>
    <row r="152" spans="3:4">
      <c r="C152" s="79"/>
      <c r="D152" s="79"/>
    </row>
    <row r="153" spans="3:4">
      <c r="C153" s="79"/>
      <c r="D153" s="79"/>
    </row>
    <row r="154" spans="3:4">
      <c r="C154" s="79"/>
      <c r="D154" s="79"/>
    </row>
    <row r="155" spans="3:4">
      <c r="C155" s="79"/>
      <c r="D155" s="79"/>
    </row>
    <row r="156" spans="3:4">
      <c r="C156" s="79"/>
      <c r="D156" s="79"/>
    </row>
    <row r="157" spans="3:4">
      <c r="C157" s="79"/>
      <c r="D157" s="79"/>
    </row>
    <row r="158" spans="3:4">
      <c r="C158" s="79"/>
      <c r="D158" s="79"/>
    </row>
    <row r="159" spans="3:4">
      <c r="C159" s="79"/>
      <c r="D159" s="79"/>
    </row>
    <row r="160" spans="3:4">
      <c r="C160" s="79"/>
      <c r="D160" s="79"/>
    </row>
    <row r="161" spans="3:4">
      <c r="C161" s="79"/>
      <c r="D161" s="79"/>
    </row>
    <row r="162" spans="3:4">
      <c r="C162" s="79"/>
      <c r="D162" s="79"/>
    </row>
    <row r="163" spans="3:4">
      <c r="C163" s="79"/>
      <c r="D163" s="79"/>
    </row>
    <row r="164" spans="3:4">
      <c r="C164" s="79"/>
      <c r="D164" s="79"/>
    </row>
    <row r="165" spans="3:4">
      <c r="C165" s="79"/>
      <c r="D165" s="79"/>
    </row>
    <row r="166" spans="3:4">
      <c r="C166" s="79"/>
      <c r="D166" s="79"/>
    </row>
    <row r="167" spans="3:4">
      <c r="C167" s="79"/>
      <c r="D167" s="79"/>
    </row>
    <row r="168" spans="3:4">
      <c r="C168" s="79"/>
      <c r="D168" s="79"/>
    </row>
    <row r="169" spans="3:4">
      <c r="C169" s="79"/>
      <c r="D169" s="79"/>
    </row>
    <row r="170" spans="3:4">
      <c r="C170" s="79"/>
      <c r="D170" s="79"/>
    </row>
    <row r="171" spans="3:4">
      <c r="C171" s="79"/>
      <c r="D171" s="79"/>
    </row>
    <row r="172" spans="3:4">
      <c r="C172" s="79"/>
      <c r="D172" s="79"/>
    </row>
    <row r="173" spans="3:4">
      <c r="C173" s="79"/>
      <c r="D173" s="79"/>
    </row>
    <row r="174" spans="3:4">
      <c r="C174" s="79"/>
      <c r="D174" s="79"/>
    </row>
    <row r="175" spans="3:4">
      <c r="C175" s="79"/>
      <c r="D175" s="79"/>
    </row>
    <row r="176" spans="3:4">
      <c r="C176" s="79"/>
      <c r="D176" s="79"/>
    </row>
    <row r="177" spans="3:4">
      <c r="C177" s="79"/>
      <c r="D177" s="79"/>
    </row>
    <row r="178" spans="3:4">
      <c r="C178" s="79"/>
      <c r="D178" s="79"/>
    </row>
    <row r="179" spans="3:4">
      <c r="C179" s="79"/>
      <c r="D179" s="79"/>
    </row>
    <row r="180" spans="3:4">
      <c r="C180" s="79"/>
      <c r="D180" s="79"/>
    </row>
    <row r="181" spans="3:4">
      <c r="C181" s="79"/>
      <c r="D181" s="79"/>
    </row>
    <row r="182" spans="3:4">
      <c r="C182" s="79"/>
      <c r="D182" s="79"/>
    </row>
    <row r="183" spans="3:4">
      <c r="C183" s="79"/>
      <c r="D183" s="79"/>
    </row>
    <row r="184" spans="3:4">
      <c r="C184" s="79"/>
      <c r="D184" s="79"/>
    </row>
    <row r="185" spans="3:4">
      <c r="C185" s="79"/>
      <c r="D185" s="79"/>
    </row>
    <row r="186" spans="3:4">
      <c r="C186" s="79"/>
      <c r="D186" s="79"/>
    </row>
    <row r="187" spans="3:4">
      <c r="C187" s="79"/>
      <c r="D187" s="79"/>
    </row>
    <row r="188" spans="3:4">
      <c r="C188" s="79"/>
      <c r="D188" s="79"/>
    </row>
    <row r="189" spans="3:4">
      <c r="C189" s="79"/>
      <c r="D189" s="79"/>
    </row>
    <row r="190" spans="3:4">
      <c r="C190" s="79"/>
      <c r="D190" s="79"/>
    </row>
    <row r="191" spans="3:4">
      <c r="C191" s="79"/>
      <c r="D191" s="79"/>
    </row>
    <row r="192" spans="3:4">
      <c r="C192" s="79"/>
      <c r="D192" s="79"/>
    </row>
    <row r="193" spans="3:4">
      <c r="C193" s="79"/>
      <c r="D193" s="79"/>
    </row>
    <row r="194" spans="3:4">
      <c r="C194" s="79"/>
      <c r="D194" s="79"/>
    </row>
    <row r="195" spans="3:4">
      <c r="C195" s="79"/>
      <c r="D195" s="79"/>
    </row>
    <row r="196" spans="3:4">
      <c r="C196" s="79"/>
      <c r="D196" s="79"/>
    </row>
    <row r="197" spans="3:4">
      <c r="C197" s="79"/>
      <c r="D197" s="79"/>
    </row>
    <row r="198" spans="3:4">
      <c r="C198" s="79"/>
      <c r="D198" s="79"/>
    </row>
    <row r="199" spans="3:4">
      <c r="C199" s="79"/>
      <c r="D199" s="79"/>
    </row>
    <row r="200" spans="3:4">
      <c r="C200" s="79"/>
      <c r="D200" s="79"/>
    </row>
    <row r="201" spans="3:4">
      <c r="C201" s="79"/>
      <c r="D201" s="79"/>
    </row>
    <row r="202" spans="3:4">
      <c r="C202" s="79"/>
      <c r="D202" s="79"/>
    </row>
    <row r="203" spans="3:4">
      <c r="C203" s="79"/>
      <c r="D203" s="79"/>
    </row>
    <row r="204" spans="3:4">
      <c r="C204" s="79"/>
      <c r="D204" s="79"/>
    </row>
    <row r="205" spans="3:4">
      <c r="C205" s="79"/>
      <c r="D205" s="79"/>
    </row>
    <row r="206" spans="3:4">
      <c r="C206" s="79"/>
      <c r="D206" s="79"/>
    </row>
    <row r="207" spans="3:4">
      <c r="C207" s="79"/>
      <c r="D207" s="79"/>
    </row>
    <row r="208" spans="3:4">
      <c r="C208" s="79"/>
      <c r="D208" s="79"/>
    </row>
    <row r="209" spans="3:4">
      <c r="C209" s="79"/>
      <c r="D209" s="79"/>
    </row>
    <row r="210" spans="3:4">
      <c r="C210" s="79"/>
      <c r="D210" s="79"/>
    </row>
    <row r="211" spans="3:4">
      <c r="C211" s="79"/>
      <c r="D211" s="79"/>
    </row>
    <row r="212" spans="3:4">
      <c r="C212" s="79"/>
      <c r="D212" s="79"/>
    </row>
    <row r="213" spans="3:4">
      <c r="C213" s="79"/>
      <c r="D213" s="79"/>
    </row>
    <row r="214" spans="3:4">
      <c r="C214" s="79"/>
      <c r="D214" s="79"/>
    </row>
    <row r="215" spans="3:4">
      <c r="C215" s="79"/>
      <c r="D215" s="79"/>
    </row>
    <row r="216" spans="3:4">
      <c r="C216" s="79"/>
      <c r="D216" s="79"/>
    </row>
    <row r="217" spans="3:4">
      <c r="C217" s="79"/>
      <c r="D217" s="79"/>
    </row>
    <row r="218" spans="3:4">
      <c r="C218" s="79"/>
      <c r="D218" s="79"/>
    </row>
    <row r="219" spans="3:4">
      <c r="C219" s="79"/>
      <c r="D219" s="79"/>
    </row>
    <row r="220" spans="3:4">
      <c r="C220" s="79"/>
      <c r="D220" s="79"/>
    </row>
    <row r="221" spans="3:4">
      <c r="C221" s="79"/>
      <c r="D221" s="79"/>
    </row>
    <row r="222" spans="3:4">
      <c r="C222" s="79"/>
      <c r="D222" s="79"/>
    </row>
    <row r="223" spans="3:4">
      <c r="C223" s="79"/>
      <c r="D223" s="79"/>
    </row>
    <row r="224" spans="3:4">
      <c r="C224" s="79"/>
      <c r="D224" s="79"/>
    </row>
    <row r="225" spans="3:4">
      <c r="C225" s="79"/>
      <c r="D225" s="79"/>
    </row>
    <row r="226" spans="3:4">
      <c r="C226" s="79"/>
      <c r="D226" s="79"/>
    </row>
    <row r="227" spans="3:4">
      <c r="C227" s="79"/>
      <c r="D227" s="79"/>
    </row>
    <row r="228" spans="3:4">
      <c r="C228" s="79"/>
      <c r="D228" s="79"/>
    </row>
    <row r="229" spans="3:4">
      <c r="C229" s="79"/>
      <c r="D229" s="79"/>
    </row>
    <row r="230" spans="3:4">
      <c r="C230" s="79"/>
      <c r="D230" s="79"/>
    </row>
    <row r="231" spans="3:4">
      <c r="C231" s="79"/>
      <c r="D231" s="79"/>
    </row>
    <row r="232" spans="3:4">
      <c r="C232" s="79"/>
      <c r="D232" s="79"/>
    </row>
    <row r="233" spans="3:4">
      <c r="C233" s="79"/>
      <c r="D233" s="79"/>
    </row>
    <row r="234" spans="3:4">
      <c r="C234" s="79"/>
      <c r="D234" s="79"/>
    </row>
    <row r="235" spans="3:4">
      <c r="C235" s="79"/>
      <c r="D235" s="79"/>
    </row>
    <row r="236" spans="3:4">
      <c r="C236" s="79"/>
      <c r="D236" s="79"/>
    </row>
    <row r="237" spans="3:4">
      <c r="C237" s="79"/>
      <c r="D237" s="79"/>
    </row>
    <row r="238" spans="3:4">
      <c r="C238" s="79"/>
      <c r="D238" s="79"/>
    </row>
    <row r="239" spans="3:4">
      <c r="C239" s="79"/>
      <c r="D239" s="79"/>
    </row>
    <row r="240" spans="3:4">
      <c r="C240" s="79"/>
      <c r="D240" s="79"/>
    </row>
    <row r="241" spans="3:4">
      <c r="C241" s="79"/>
      <c r="D241" s="79"/>
    </row>
    <row r="242" spans="3:4">
      <c r="C242" s="79"/>
      <c r="D242" s="79"/>
    </row>
    <row r="243" spans="3:4">
      <c r="C243" s="79"/>
      <c r="D243" s="79"/>
    </row>
    <row r="244" spans="3:4">
      <c r="C244" s="79"/>
      <c r="D244" s="79"/>
    </row>
    <row r="245" spans="3:4">
      <c r="C245" s="79"/>
      <c r="D245" s="79"/>
    </row>
    <row r="246" spans="3:4">
      <c r="C246" s="79"/>
      <c r="D246" s="79"/>
    </row>
    <row r="247" spans="3:4">
      <c r="C247" s="79"/>
      <c r="D247" s="79"/>
    </row>
    <row r="248" spans="3:4">
      <c r="C248" s="79"/>
      <c r="D248" s="79"/>
    </row>
    <row r="249" spans="3:4">
      <c r="C249" s="79"/>
      <c r="D249" s="79"/>
    </row>
    <row r="250" spans="3:4">
      <c r="C250" s="79"/>
      <c r="D250" s="79"/>
    </row>
    <row r="251" spans="3:4">
      <c r="C251" s="79"/>
      <c r="D251" s="79"/>
    </row>
    <row r="252" spans="3:4">
      <c r="C252" s="79"/>
      <c r="D252" s="79"/>
    </row>
    <row r="253" spans="3:4">
      <c r="C253" s="79"/>
      <c r="D253" s="79"/>
    </row>
    <row r="254" spans="3:4">
      <c r="C254" s="79"/>
      <c r="D254" s="79"/>
    </row>
    <row r="255" spans="3:4">
      <c r="C255" s="79"/>
      <c r="D255" s="79"/>
    </row>
    <row r="256" spans="3:4">
      <c r="C256" s="79"/>
      <c r="D256" s="79"/>
    </row>
    <row r="257" spans="3:4">
      <c r="C257" s="79"/>
      <c r="D257" s="79"/>
    </row>
    <row r="258" spans="3:4">
      <c r="C258" s="79"/>
      <c r="D258" s="79"/>
    </row>
    <row r="259" spans="3:4">
      <c r="C259" s="79"/>
      <c r="D259" s="79"/>
    </row>
    <row r="260" spans="3:4">
      <c r="C260" s="79"/>
      <c r="D260" s="79"/>
    </row>
    <row r="261" spans="3:4">
      <c r="C261" s="79"/>
      <c r="D261" s="79"/>
    </row>
    <row r="262" spans="3:4">
      <c r="C262" s="79"/>
      <c r="D262" s="79"/>
    </row>
    <row r="263" spans="3:4">
      <c r="C263" s="79"/>
      <c r="D263" s="79"/>
    </row>
    <row r="264" spans="3:4">
      <c r="C264" s="79"/>
      <c r="D264" s="79"/>
    </row>
    <row r="265" spans="3:4">
      <c r="C265" s="79"/>
      <c r="D265" s="79"/>
    </row>
    <row r="266" spans="3:4">
      <c r="C266" s="79"/>
      <c r="D266" s="79"/>
    </row>
    <row r="267" spans="3:4">
      <c r="C267" s="79"/>
      <c r="D267" s="79"/>
    </row>
    <row r="268" spans="3:4">
      <c r="C268" s="79"/>
      <c r="D268" s="79"/>
    </row>
    <row r="269" spans="3:4">
      <c r="C269" s="79"/>
      <c r="D269" s="79"/>
    </row>
    <row r="270" spans="3:4">
      <c r="C270" s="79"/>
      <c r="D270" s="79"/>
    </row>
    <row r="271" spans="3:4">
      <c r="C271" s="79"/>
      <c r="D271" s="79"/>
    </row>
    <row r="272" spans="3:4">
      <c r="C272" s="79"/>
      <c r="D272" s="79"/>
    </row>
    <row r="273" spans="3:4">
      <c r="C273" s="79"/>
      <c r="D273" s="79"/>
    </row>
    <row r="274" spans="3:4">
      <c r="C274" s="79"/>
      <c r="D274" s="79"/>
    </row>
    <row r="275" spans="3:4">
      <c r="C275" s="79"/>
      <c r="D275" s="79"/>
    </row>
    <row r="276" spans="3:4">
      <c r="C276" s="79"/>
      <c r="D276" s="79"/>
    </row>
    <row r="277" spans="3:4">
      <c r="C277" s="79"/>
      <c r="D277" s="79"/>
    </row>
    <row r="278" spans="3:4">
      <c r="C278" s="79"/>
      <c r="D278" s="79"/>
    </row>
    <row r="279" spans="3:4">
      <c r="C279" s="79"/>
      <c r="D279" s="79"/>
    </row>
    <row r="280" spans="3:4">
      <c r="C280" s="79"/>
      <c r="D280" s="79"/>
    </row>
    <row r="281" spans="3:4">
      <c r="C281" s="79"/>
      <c r="D281" s="79"/>
    </row>
    <row r="282" spans="3:4">
      <c r="C282" s="79"/>
      <c r="D282" s="79"/>
    </row>
    <row r="283" spans="3:4">
      <c r="C283" s="79"/>
      <c r="D283" s="79"/>
    </row>
    <row r="284" spans="3:4">
      <c r="C284" s="79"/>
      <c r="D284" s="79"/>
    </row>
    <row r="285" spans="3:4">
      <c r="C285" s="79"/>
      <c r="D285" s="79"/>
    </row>
    <row r="286" spans="3:4">
      <c r="C286" s="79"/>
      <c r="D286" s="79"/>
    </row>
    <row r="287" spans="3:4">
      <c r="C287" s="79"/>
      <c r="D287" s="79"/>
    </row>
    <row r="288" spans="3:4">
      <c r="C288" s="79"/>
      <c r="D288" s="79"/>
    </row>
    <row r="289" spans="3:4">
      <c r="C289" s="79"/>
      <c r="D289" s="79"/>
    </row>
    <row r="290" spans="3:4">
      <c r="C290" s="79"/>
      <c r="D290" s="79"/>
    </row>
    <row r="291" spans="3:4">
      <c r="C291" s="79"/>
      <c r="D291" s="79"/>
    </row>
    <row r="292" spans="3:4">
      <c r="C292" s="79"/>
      <c r="D292" s="79"/>
    </row>
    <row r="293" spans="3:4">
      <c r="C293" s="79"/>
      <c r="D293" s="79"/>
    </row>
    <row r="294" spans="3:4">
      <c r="C294" s="79"/>
      <c r="D294" s="79"/>
    </row>
    <row r="295" spans="3:4">
      <c r="C295" s="79"/>
      <c r="D295" s="79"/>
    </row>
    <row r="296" spans="3:4">
      <c r="C296" s="79"/>
      <c r="D296" s="79"/>
    </row>
    <row r="297" spans="3:4">
      <c r="C297" s="79"/>
      <c r="D297" s="79"/>
    </row>
    <row r="298" spans="3:4">
      <c r="C298" s="79"/>
      <c r="D298" s="79"/>
    </row>
    <row r="299" spans="3:4">
      <c r="C299" s="79"/>
      <c r="D299" s="79"/>
    </row>
    <row r="300" spans="3:4">
      <c r="C300" s="79"/>
      <c r="D300" s="79"/>
    </row>
    <row r="301" spans="3:4">
      <c r="C301" s="79"/>
      <c r="D301" s="79"/>
    </row>
    <row r="302" spans="3:4">
      <c r="C302" s="79"/>
      <c r="D302" s="79"/>
    </row>
    <row r="303" spans="3:4">
      <c r="C303" s="79"/>
      <c r="D303" s="79"/>
    </row>
    <row r="304" spans="3:4">
      <c r="C304" s="79"/>
      <c r="D304" s="79"/>
    </row>
    <row r="305" spans="3:4">
      <c r="C305" s="79"/>
      <c r="D305" s="79"/>
    </row>
    <row r="306" spans="3:4">
      <c r="C306" s="79"/>
      <c r="D306" s="79"/>
    </row>
    <row r="307" spans="3:4">
      <c r="C307" s="79"/>
      <c r="D307" s="79"/>
    </row>
    <row r="308" spans="3:4">
      <c r="C308" s="79"/>
      <c r="D308" s="79"/>
    </row>
    <row r="309" spans="3:4">
      <c r="C309" s="79"/>
      <c r="D309" s="79"/>
    </row>
    <row r="310" spans="3:4">
      <c r="C310" s="79"/>
      <c r="D310" s="79"/>
    </row>
    <row r="311" spans="3:4">
      <c r="C311" s="79"/>
      <c r="D311" s="79"/>
    </row>
    <row r="312" spans="3:4">
      <c r="C312" s="79"/>
      <c r="D312" s="79"/>
    </row>
    <row r="313" spans="3:4">
      <c r="C313" s="79"/>
      <c r="D313" s="79"/>
    </row>
    <row r="314" spans="3:4">
      <c r="C314" s="79"/>
      <c r="D314" s="79"/>
    </row>
    <row r="315" spans="3:4">
      <c r="C315" s="79"/>
      <c r="D315" s="79"/>
    </row>
    <row r="316" spans="3:4">
      <c r="C316" s="79"/>
      <c r="D316" s="79"/>
    </row>
    <row r="317" spans="3:4">
      <c r="C317" s="79"/>
      <c r="D317" s="79"/>
    </row>
    <row r="318" spans="3:4">
      <c r="C318" s="79"/>
      <c r="D318" s="79"/>
    </row>
    <row r="319" spans="3:4">
      <c r="C319" s="79"/>
      <c r="D319" s="79"/>
    </row>
    <row r="320" spans="3:4">
      <c r="C320" s="79"/>
      <c r="D320" s="79"/>
    </row>
    <row r="321" spans="3:4">
      <c r="C321" s="79"/>
      <c r="D321" s="79"/>
    </row>
    <row r="322" spans="3:4">
      <c r="C322" s="79"/>
      <c r="D322" s="79"/>
    </row>
    <row r="323" spans="3:4">
      <c r="C323" s="79"/>
      <c r="D323" s="79"/>
    </row>
  </sheetData>
  <autoFilter ref="B7:AP61" xr:uid="{57B139EC-6AAF-44CF-8EBF-3CD68C8EAB57}"/>
  <dataValidations count="2">
    <dataValidation type="list" allowBlank="1" showInputMessage="1" showErrorMessage="1" sqref="F977:I1048576 AJ62:AJ1907 V62:X1907 AA62:AC1907 V34:X34 AA34:AC34 AF34:AG34 AJ34 W37 AA37:AC37 AJ37 AF62:AG1907 AF37" xr:uid="{632CA5AD-DE28-4C63-B3EB-AF89E388EC5D}">
      <formula1>#REF!</formula1>
    </dataValidation>
    <dataValidation type="list" allowBlank="1" showInputMessage="1" showErrorMessage="1" sqref="E977:E1048576" xr:uid="{F7D6C12C-A2DB-48B4-A937-7E20CC9AF404}">
      <formula1>#REF!</formula1>
    </dataValidation>
  </dataValidations>
  <pageMargins left="0.75" right="0.75" top="1" bottom="1" header="0.5" footer="0.5"/>
  <pageSetup scale="39" fitToHeight="0" orientation="landscape" r:id="rId1"/>
  <headerFooter alignWithMargins="0">
    <oddFooter>&amp;L © Euromonitor International 2011. All rights reserved.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from drop down" xr:uid="{FE318819-EBEB-468B-A7EB-5E9D0DC5B5CA}">
          <x14:formula1>
            <xm:f>'Read Me'!$H$15:$H$22</xm:f>
          </x14:formula1>
          <xm:sqref>AD37:AE37 AH8:AH33 AD8:AD33 AD35:AD36 AD34:AE34 Z34 AH34:AI34 Z37 AI37 AD42 Y8:Y61 AH35:AH61 AD38</xm:sqref>
        </x14:dataValidation>
        <x14:dataValidation type="list" allowBlank="1" showInputMessage="1" showErrorMessage="1" xr:uid="{EC7E1FD0-4C22-4CA6-A968-70037A788DE1}">
          <x14:formula1>
            <xm:f>'Read Me'!$G$15:$G$23</xm:f>
          </x14:formula1>
          <xm:sqref>AG8:AG33 AC8:AC33 X8:X33 AC35:AC36 AC42 AG35:AG61 X35:X61 AC38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5" tint="-0.499984740745262"/>
    <pageSetUpPr autoPageBreaks="0" fitToPage="1"/>
  </sheetPr>
  <dimension ref="A1:AG289"/>
  <sheetViews>
    <sheetView showGridLines="0" zoomScale="80" zoomScaleNormal="80" workbookViewId="0">
      <pane xSplit="10" ySplit="7" topLeftCell="X8" activePane="bottomRight" state="frozen"/>
      <selection pane="topRight" activeCell="K1" sqref="K1"/>
      <selection pane="bottomLeft" activeCell="A7" sqref="A7"/>
      <selection pane="bottomRight" activeCell="B4" sqref="B4"/>
    </sheetView>
  </sheetViews>
  <sheetFormatPr defaultColWidth="9.140625" defaultRowHeight="18"/>
  <cols>
    <col min="1" max="1" width="1.42578125" style="106" customWidth="1"/>
    <col min="2" max="2" width="8.42578125" style="15" customWidth="1"/>
    <col min="3" max="3" width="8.42578125" style="22" customWidth="1"/>
    <col min="4" max="4" width="10.85546875" style="31" customWidth="1"/>
    <col min="5" max="5" width="18.5703125" style="27" customWidth="1"/>
    <col min="6" max="6" width="18" style="15" customWidth="1"/>
    <col min="7" max="7" width="20" style="15" customWidth="1"/>
    <col min="8" max="8" width="37.42578125" style="15" customWidth="1"/>
    <col min="9" max="9" width="26.28515625" style="15" customWidth="1"/>
    <col min="10" max="10" width="17.7109375" style="15" customWidth="1"/>
    <col min="11" max="11" width="23.28515625" style="15" customWidth="1"/>
    <col min="12" max="12" width="42.28515625" style="15" customWidth="1"/>
    <col min="13" max="13" width="35.7109375" style="15" customWidth="1"/>
    <col min="14" max="14" width="40.5703125" style="60" customWidth="1"/>
    <col min="15" max="15" width="12.7109375" style="60" customWidth="1"/>
    <col min="16" max="16" width="27.42578125" style="15" customWidth="1"/>
    <col min="17" max="17" width="13.28515625" style="39" customWidth="1"/>
    <col min="18" max="19" width="12" style="39" customWidth="1"/>
    <col min="20" max="20" width="12.28515625" style="39" customWidth="1"/>
    <col min="21" max="21" width="16.28515625" style="39" customWidth="1"/>
    <col min="22" max="22" width="11.42578125" style="27" customWidth="1"/>
    <col min="23" max="23" width="19.7109375" style="40" customWidth="1"/>
    <col min="24" max="24" width="56" style="43" customWidth="1"/>
    <col min="25" max="25" width="18.5703125" style="42" customWidth="1"/>
    <col min="26" max="26" width="84.140625" style="15" customWidth="1"/>
    <col min="27" max="27" width="18" style="27" customWidth="1"/>
    <col min="28" max="28" width="25.85546875" style="15" customWidth="1"/>
    <col min="29" max="29" width="26.140625" style="27" customWidth="1"/>
    <col min="30" max="30" width="49.140625" style="15" customWidth="1"/>
    <col min="31" max="31" width="28.28515625" style="67" customWidth="1"/>
    <col min="32" max="32" width="150.7109375" style="15" customWidth="1"/>
    <col min="33" max="16384" width="9.140625" style="24"/>
  </cols>
  <sheetData>
    <row r="1" spans="1:32">
      <c r="B1" s="24"/>
      <c r="E1" s="22"/>
      <c r="F1" s="24"/>
      <c r="G1" s="24"/>
      <c r="H1" s="24"/>
      <c r="I1" s="33"/>
      <c r="J1" s="33"/>
      <c r="K1" s="33"/>
      <c r="L1" s="24"/>
      <c r="M1" s="24"/>
      <c r="N1" s="58"/>
      <c r="O1" s="57"/>
      <c r="P1" s="24"/>
      <c r="Q1" s="34"/>
      <c r="R1" s="34"/>
      <c r="S1" s="34"/>
      <c r="T1" s="34"/>
      <c r="U1" s="34"/>
      <c r="V1" s="22"/>
      <c r="W1" s="61"/>
      <c r="X1" s="24"/>
      <c r="Y1" s="35"/>
      <c r="Z1" s="24"/>
      <c r="AA1" s="22"/>
      <c r="AB1" s="24"/>
      <c r="AC1" s="22"/>
      <c r="AD1" s="24"/>
      <c r="AE1" s="62"/>
      <c r="AF1" s="24"/>
    </row>
    <row r="2" spans="1:32">
      <c r="B2" s="24"/>
      <c r="E2" s="22"/>
      <c r="F2" s="22"/>
      <c r="G2" s="24"/>
      <c r="H2" s="24"/>
      <c r="I2" s="24"/>
      <c r="J2" s="24"/>
      <c r="K2" s="24"/>
      <c r="L2" s="24"/>
      <c r="M2" s="24"/>
      <c r="N2" s="58"/>
      <c r="O2" s="58"/>
      <c r="P2" s="24"/>
      <c r="Q2" s="34"/>
      <c r="R2" s="34"/>
      <c r="S2" s="34"/>
      <c r="T2" s="34"/>
      <c r="U2" s="34"/>
      <c r="V2" s="22"/>
      <c r="W2" s="61"/>
      <c r="X2" s="24"/>
      <c r="Y2" s="34"/>
      <c r="Z2" s="24"/>
      <c r="AA2" s="22"/>
      <c r="AB2" s="24"/>
      <c r="AC2" s="22"/>
      <c r="AD2" s="24"/>
      <c r="AE2" s="61"/>
      <c r="AF2" s="24"/>
    </row>
    <row r="3" spans="1:32">
      <c r="B3" s="24"/>
      <c r="E3" s="22"/>
      <c r="F3" s="25"/>
      <c r="G3" s="24"/>
      <c r="H3" s="24"/>
      <c r="I3" s="24"/>
      <c r="J3" s="24"/>
      <c r="K3" s="24"/>
      <c r="L3" s="24"/>
      <c r="M3" s="24"/>
      <c r="N3" s="58"/>
      <c r="O3" s="58"/>
      <c r="P3" s="24"/>
      <c r="Q3" s="34"/>
      <c r="R3" s="34"/>
      <c r="S3" s="34"/>
      <c r="T3" s="34"/>
      <c r="U3" s="34"/>
      <c r="V3" s="22"/>
      <c r="W3" s="61"/>
      <c r="X3" s="24"/>
      <c r="Y3" s="34"/>
      <c r="Z3" s="24"/>
      <c r="AA3" s="22"/>
      <c r="AB3" s="24"/>
      <c r="AC3" s="22"/>
      <c r="AD3" s="24"/>
      <c r="AE3" s="61"/>
      <c r="AF3" s="24"/>
    </row>
    <row r="4" spans="1:32">
      <c r="B4" s="24" t="s">
        <v>2639</v>
      </c>
      <c r="E4" s="22"/>
      <c r="F4" s="25"/>
      <c r="G4" s="24"/>
      <c r="H4" s="24"/>
      <c r="I4" s="24"/>
      <c r="J4" s="24"/>
      <c r="K4" s="24"/>
      <c r="L4" s="24"/>
      <c r="M4" s="24"/>
      <c r="N4" s="58"/>
      <c r="O4" s="58"/>
      <c r="P4" s="24"/>
      <c r="Q4" s="34"/>
      <c r="R4" s="34"/>
      <c r="S4" s="34"/>
      <c r="T4" s="34"/>
      <c r="U4" s="34"/>
      <c r="V4" s="22"/>
      <c r="W4" s="61"/>
      <c r="X4" s="24"/>
      <c r="Y4" s="34"/>
      <c r="Z4" s="24"/>
      <c r="AA4" s="22"/>
      <c r="AB4" s="24"/>
      <c r="AC4" s="22"/>
      <c r="AD4" s="24"/>
      <c r="AE4" s="61"/>
      <c r="AF4" s="24"/>
    </row>
    <row r="5" spans="1:32" ht="35.25" customHeight="1">
      <c r="B5" s="7" t="s">
        <v>451</v>
      </c>
      <c r="C5" s="149"/>
      <c r="E5" s="22"/>
      <c r="F5" s="25"/>
      <c r="G5" s="116"/>
      <c r="H5" s="24"/>
      <c r="I5" s="24"/>
      <c r="J5" s="24"/>
      <c r="K5" s="24"/>
      <c r="L5" s="24"/>
      <c r="M5" s="24"/>
      <c r="N5" s="58"/>
      <c r="O5" s="58"/>
      <c r="P5" s="24"/>
      <c r="Q5" s="34"/>
      <c r="R5" s="34"/>
      <c r="S5" s="34"/>
      <c r="T5" s="34"/>
      <c r="U5" s="34"/>
      <c r="V5" s="22"/>
      <c r="W5" s="61"/>
      <c r="X5" s="24"/>
      <c r="Y5" s="34"/>
      <c r="Z5" s="24"/>
      <c r="AA5" s="22"/>
      <c r="AB5" s="24"/>
      <c r="AC5" s="22"/>
      <c r="AD5" s="24"/>
      <c r="AE5" s="61"/>
      <c r="AF5" s="24"/>
    </row>
    <row r="6" spans="1:32" s="26" customFormat="1" ht="75">
      <c r="A6" s="107"/>
      <c r="B6" s="331" t="s">
        <v>309</v>
      </c>
      <c r="C6" s="331" t="s">
        <v>310</v>
      </c>
      <c r="D6" s="331" t="s">
        <v>452</v>
      </c>
      <c r="E6" s="331" t="s">
        <v>312</v>
      </c>
      <c r="F6" s="331" t="s">
        <v>72</v>
      </c>
      <c r="G6" s="331" t="s">
        <v>453</v>
      </c>
      <c r="H6" s="331" t="s">
        <v>454</v>
      </c>
      <c r="I6" s="331" t="s">
        <v>314</v>
      </c>
      <c r="J6" s="331" t="s">
        <v>455</v>
      </c>
      <c r="K6" s="331" t="s">
        <v>316</v>
      </c>
      <c r="L6" s="331" t="s">
        <v>456</v>
      </c>
      <c r="M6" s="331" t="s">
        <v>457</v>
      </c>
      <c r="N6" s="334" t="s">
        <v>458</v>
      </c>
      <c r="O6" s="331" t="s">
        <v>317</v>
      </c>
      <c r="P6" s="331" t="s">
        <v>319</v>
      </c>
      <c r="Q6" s="332" t="s">
        <v>459</v>
      </c>
      <c r="R6" s="332" t="s">
        <v>321</v>
      </c>
      <c r="S6" s="332" t="s">
        <v>322</v>
      </c>
      <c r="T6" s="332" t="s">
        <v>323</v>
      </c>
      <c r="U6" s="332" t="s">
        <v>324</v>
      </c>
      <c r="V6" s="331" t="s">
        <v>325</v>
      </c>
      <c r="W6" s="332" t="s">
        <v>326</v>
      </c>
      <c r="X6" s="331" t="s">
        <v>460</v>
      </c>
      <c r="Y6" s="331" t="s">
        <v>461</v>
      </c>
      <c r="Z6" s="331" t="s">
        <v>462</v>
      </c>
      <c r="AA6" s="331" t="s">
        <v>463</v>
      </c>
      <c r="AB6" s="331" t="s">
        <v>464</v>
      </c>
      <c r="AC6" s="331" t="s">
        <v>465</v>
      </c>
      <c r="AD6" s="331" t="s">
        <v>466</v>
      </c>
      <c r="AE6" s="331" t="s">
        <v>467</v>
      </c>
      <c r="AF6" s="331" t="s">
        <v>347</v>
      </c>
    </row>
    <row r="7" spans="1:32" ht="10.5" customHeight="1">
      <c r="B7" s="63"/>
      <c r="C7" s="21"/>
      <c r="D7" s="21"/>
      <c r="E7" s="64" t="s">
        <v>348</v>
      </c>
      <c r="F7" s="17" t="s">
        <v>348</v>
      </c>
      <c r="G7" s="17" t="s">
        <v>348</v>
      </c>
      <c r="H7" s="17"/>
      <c r="I7" s="17"/>
      <c r="J7" s="17"/>
      <c r="K7" s="17"/>
      <c r="L7" s="17"/>
      <c r="M7" s="17"/>
      <c r="N7" s="59"/>
      <c r="O7" s="59"/>
      <c r="P7" s="17"/>
      <c r="Q7" s="18"/>
      <c r="R7" s="18"/>
      <c r="S7" s="18"/>
      <c r="T7" s="18"/>
      <c r="U7" s="18"/>
      <c r="V7" s="19"/>
      <c r="W7" s="20"/>
      <c r="X7" s="17"/>
      <c r="Y7" s="19"/>
      <c r="Z7" s="17"/>
      <c r="AA7" s="19"/>
      <c r="AB7" s="17"/>
      <c r="AC7" s="19"/>
      <c r="AD7" s="17"/>
      <c r="AE7" s="20"/>
      <c r="AF7" s="17"/>
    </row>
    <row r="8" spans="1:32" hidden="1">
      <c r="B8" s="27">
        <v>1</v>
      </c>
      <c r="C8" s="27">
        <v>18</v>
      </c>
      <c r="D8" s="36">
        <v>44994</v>
      </c>
      <c r="E8" s="65" t="s">
        <v>127</v>
      </c>
      <c r="F8" s="65" t="s">
        <v>87</v>
      </c>
      <c r="G8" s="65" t="s">
        <v>89</v>
      </c>
      <c r="H8" s="66" t="s">
        <v>128</v>
      </c>
      <c r="I8" s="15" t="s">
        <v>374</v>
      </c>
      <c r="J8" s="28" t="s">
        <v>375</v>
      </c>
      <c r="K8" s="28" t="s">
        <v>353</v>
      </c>
      <c r="L8" s="15" t="s">
        <v>468</v>
      </c>
      <c r="M8" s="15" t="s">
        <v>469</v>
      </c>
      <c r="N8" s="60" t="s">
        <v>470</v>
      </c>
      <c r="O8" s="195" t="s">
        <v>19</v>
      </c>
      <c r="P8" s="15" t="s">
        <v>376</v>
      </c>
      <c r="Q8" s="37">
        <v>12.99</v>
      </c>
      <c r="R8" s="69">
        <f t="shared" ref="R8:R39" si="0">IFERROR(Q8/T8,"-")</f>
        <v>6.4950000000000001</v>
      </c>
      <c r="S8" s="69">
        <f t="shared" ref="S8:S39" si="1">IFERROR(R8/V8,"-")</f>
        <v>0.64949999999999997</v>
      </c>
      <c r="T8" s="38">
        <v>2</v>
      </c>
      <c r="U8" s="39" t="s">
        <v>471</v>
      </c>
      <c r="V8" s="27">
        <v>10</v>
      </c>
      <c r="X8" s="15" t="s">
        <v>356</v>
      </c>
      <c r="Y8" s="38">
        <v>1</v>
      </c>
      <c r="Z8" s="15" t="s">
        <v>356</v>
      </c>
      <c r="AA8" s="38">
        <v>1</v>
      </c>
      <c r="AC8" s="38">
        <v>0</v>
      </c>
      <c r="AD8" s="15" t="s">
        <v>472</v>
      </c>
      <c r="AE8" s="189" t="s">
        <v>360</v>
      </c>
    </row>
    <row r="9" spans="1:32" hidden="1">
      <c r="B9" s="27">
        <v>2</v>
      </c>
      <c r="C9" s="27">
        <v>18</v>
      </c>
      <c r="D9" s="36">
        <v>44994</v>
      </c>
      <c r="E9" s="65" t="s">
        <v>127</v>
      </c>
      <c r="F9" s="65" t="s">
        <v>87</v>
      </c>
      <c r="G9" s="65" t="s">
        <v>89</v>
      </c>
      <c r="H9" s="66" t="s">
        <v>128</v>
      </c>
      <c r="I9" s="15" t="s">
        <v>442</v>
      </c>
      <c r="J9" s="15" t="s">
        <v>473</v>
      </c>
      <c r="K9" s="15" t="s">
        <v>353</v>
      </c>
      <c r="L9" s="15" t="s">
        <v>474</v>
      </c>
      <c r="M9" s="15" t="s">
        <v>475</v>
      </c>
      <c r="N9" s="60" t="s">
        <v>476</v>
      </c>
      <c r="O9" s="195" t="s">
        <v>19</v>
      </c>
      <c r="P9" s="15" t="s">
        <v>444</v>
      </c>
      <c r="Q9" s="37">
        <v>9.99</v>
      </c>
      <c r="R9" s="69">
        <f t="shared" si="0"/>
        <v>9.99</v>
      </c>
      <c r="S9" s="69">
        <f t="shared" si="1"/>
        <v>1.24875</v>
      </c>
      <c r="T9" s="38">
        <v>1</v>
      </c>
      <c r="U9" s="39" t="s">
        <v>477</v>
      </c>
      <c r="V9" s="27">
        <v>8</v>
      </c>
      <c r="X9" s="15" t="s">
        <v>478</v>
      </c>
      <c r="Y9" s="38">
        <v>1</v>
      </c>
      <c r="Z9" s="24" t="s">
        <v>478</v>
      </c>
      <c r="AA9" s="38">
        <v>1</v>
      </c>
      <c r="AB9" s="15" t="s">
        <v>479</v>
      </c>
      <c r="AC9" s="38">
        <v>1</v>
      </c>
      <c r="AD9" s="15" t="s">
        <v>472</v>
      </c>
      <c r="AE9" s="189" t="s">
        <v>360</v>
      </c>
    </row>
    <row r="10" spans="1:32" hidden="1">
      <c r="B10" s="27">
        <v>3</v>
      </c>
      <c r="C10" s="27">
        <v>18</v>
      </c>
      <c r="D10" s="36">
        <v>44994</v>
      </c>
      <c r="E10" s="65" t="s">
        <v>127</v>
      </c>
      <c r="F10" s="65" t="s">
        <v>87</v>
      </c>
      <c r="G10" s="65" t="s">
        <v>89</v>
      </c>
      <c r="H10" s="66" t="s">
        <v>128</v>
      </c>
      <c r="I10" s="15" t="s">
        <v>442</v>
      </c>
      <c r="J10" s="15" t="s">
        <v>473</v>
      </c>
      <c r="K10" s="15" t="s">
        <v>353</v>
      </c>
      <c r="L10" s="15" t="s">
        <v>480</v>
      </c>
      <c r="M10" s="15" t="s">
        <v>481</v>
      </c>
      <c r="N10" s="60" t="s">
        <v>482</v>
      </c>
      <c r="O10" s="195" t="s">
        <v>19</v>
      </c>
      <c r="P10" s="15" t="s">
        <v>444</v>
      </c>
      <c r="Q10" s="37">
        <v>13.99</v>
      </c>
      <c r="R10" s="69">
        <f t="shared" si="0"/>
        <v>6.9950000000000001</v>
      </c>
      <c r="S10" s="69">
        <f t="shared" si="1"/>
        <v>0.69950000000000001</v>
      </c>
      <c r="T10" s="38">
        <v>2</v>
      </c>
      <c r="U10" s="39" t="s">
        <v>471</v>
      </c>
      <c r="V10" s="27">
        <v>10</v>
      </c>
      <c r="X10" s="15" t="s">
        <v>478</v>
      </c>
      <c r="Y10" s="38">
        <v>1</v>
      </c>
      <c r="Z10" s="15" t="s">
        <v>478</v>
      </c>
      <c r="AA10" s="38">
        <v>1</v>
      </c>
      <c r="AB10" s="15" t="s">
        <v>479</v>
      </c>
      <c r="AC10" s="38">
        <v>1</v>
      </c>
      <c r="AD10" s="15" t="s">
        <v>472</v>
      </c>
      <c r="AE10" s="189" t="s">
        <v>360</v>
      </c>
    </row>
    <row r="11" spans="1:32">
      <c r="B11" s="27">
        <v>4</v>
      </c>
      <c r="C11" s="27">
        <v>18</v>
      </c>
      <c r="D11" s="36">
        <v>44994</v>
      </c>
      <c r="E11" s="65" t="s">
        <v>127</v>
      </c>
      <c r="F11" s="65" t="s">
        <v>87</v>
      </c>
      <c r="G11" s="65" t="s">
        <v>89</v>
      </c>
      <c r="H11" s="66" t="s">
        <v>128</v>
      </c>
      <c r="I11" s="15" t="s">
        <v>442</v>
      </c>
      <c r="J11" s="15" t="s">
        <v>473</v>
      </c>
      <c r="K11" s="15" t="s">
        <v>353</v>
      </c>
      <c r="L11" s="15" t="s">
        <v>483</v>
      </c>
      <c r="M11" s="15" t="s">
        <v>484</v>
      </c>
      <c r="N11" s="60" t="s">
        <v>485</v>
      </c>
      <c r="O11" s="195" t="s">
        <v>19</v>
      </c>
      <c r="P11" s="15" t="s">
        <v>444</v>
      </c>
      <c r="Q11" s="37">
        <v>19.989999999999998</v>
      </c>
      <c r="R11" s="69">
        <f t="shared" si="0"/>
        <v>19.989999999999998</v>
      </c>
      <c r="S11" s="69">
        <f t="shared" si="1"/>
        <v>2.4987499999999998</v>
      </c>
      <c r="T11" s="38">
        <v>1</v>
      </c>
      <c r="U11" s="39" t="s">
        <v>477</v>
      </c>
      <c r="V11" s="27">
        <v>8</v>
      </c>
      <c r="X11" s="15"/>
      <c r="Y11" s="38">
        <v>0</v>
      </c>
      <c r="Z11" s="24" t="s">
        <v>486</v>
      </c>
      <c r="AA11" s="38">
        <v>0</v>
      </c>
      <c r="AB11" s="15" t="s">
        <v>487</v>
      </c>
      <c r="AC11" s="38">
        <v>1</v>
      </c>
      <c r="AD11" s="24" t="s">
        <v>472</v>
      </c>
      <c r="AE11" s="189" t="s">
        <v>360</v>
      </c>
      <c r="AF11" s="15" t="s">
        <v>488</v>
      </c>
    </row>
    <row r="12" spans="1:32" hidden="1">
      <c r="B12" s="27">
        <v>5</v>
      </c>
      <c r="C12" s="27" t="s">
        <v>489</v>
      </c>
      <c r="D12" s="36">
        <v>45023</v>
      </c>
      <c r="E12" s="150" t="s">
        <v>490</v>
      </c>
      <c r="F12" s="150" t="s">
        <v>82</v>
      </c>
      <c r="G12" s="150" t="s">
        <v>89</v>
      </c>
      <c r="H12" s="151" t="s">
        <v>491</v>
      </c>
      <c r="I12" s="15" t="s">
        <v>374</v>
      </c>
      <c r="J12" s="15" t="s">
        <v>406</v>
      </c>
      <c r="K12" s="28" t="s">
        <v>353</v>
      </c>
      <c r="L12" s="15" t="s">
        <v>492</v>
      </c>
      <c r="M12" s="15" t="s">
        <v>493</v>
      </c>
      <c r="N12" s="60" t="s">
        <v>494</v>
      </c>
      <c r="O12" s="195" t="s">
        <v>19</v>
      </c>
      <c r="P12" s="15" t="s">
        <v>376</v>
      </c>
      <c r="Q12" s="37">
        <v>15.99</v>
      </c>
      <c r="R12" s="69">
        <f t="shared" si="0"/>
        <v>15.99</v>
      </c>
      <c r="S12" s="69">
        <f t="shared" si="1"/>
        <v>1.599</v>
      </c>
      <c r="T12" s="38">
        <v>1</v>
      </c>
      <c r="U12" s="39" t="s">
        <v>477</v>
      </c>
      <c r="V12" s="27">
        <v>10</v>
      </c>
      <c r="W12" s="40" t="s">
        <v>495</v>
      </c>
      <c r="X12" s="15" t="s">
        <v>356</v>
      </c>
      <c r="Y12" s="38">
        <v>1</v>
      </c>
      <c r="Z12" s="24" t="s">
        <v>356</v>
      </c>
      <c r="AA12" s="27">
        <v>1</v>
      </c>
      <c r="AB12" s="15" t="s">
        <v>496</v>
      </c>
      <c r="AC12" s="27">
        <v>1</v>
      </c>
      <c r="AD12" s="15" t="s">
        <v>472</v>
      </c>
      <c r="AE12" s="189"/>
      <c r="AF12" s="15" t="s">
        <v>497</v>
      </c>
    </row>
    <row r="13" spans="1:32">
      <c r="B13" s="27">
        <v>6</v>
      </c>
      <c r="C13" s="27">
        <v>1</v>
      </c>
      <c r="D13" s="36">
        <v>44988</v>
      </c>
      <c r="E13" s="65" t="s">
        <v>78</v>
      </c>
      <c r="F13" s="65" t="s">
        <v>82</v>
      </c>
      <c r="G13" s="65" t="s">
        <v>84</v>
      </c>
      <c r="H13" s="66" t="s">
        <v>80</v>
      </c>
      <c r="I13" s="28" t="s">
        <v>498</v>
      </c>
      <c r="J13" s="28" t="s">
        <v>499</v>
      </c>
      <c r="K13" s="28" t="s">
        <v>353</v>
      </c>
      <c r="L13" s="28" t="s">
        <v>500</v>
      </c>
      <c r="M13" s="28" t="s">
        <v>501</v>
      </c>
      <c r="N13" s="74" t="s">
        <v>502</v>
      </c>
      <c r="O13" s="225" t="s">
        <v>350</v>
      </c>
      <c r="P13" s="28"/>
      <c r="Q13" s="37">
        <v>32.700000000000003</v>
      </c>
      <c r="R13" s="69">
        <f t="shared" si="0"/>
        <v>10.9</v>
      </c>
      <c r="S13" s="69">
        <f t="shared" si="1"/>
        <v>3.1142857142857143</v>
      </c>
      <c r="T13" s="38">
        <v>3</v>
      </c>
      <c r="U13" s="39" t="s">
        <v>503</v>
      </c>
      <c r="V13" s="38">
        <v>3.5</v>
      </c>
      <c r="W13" s="28"/>
      <c r="X13" s="28"/>
      <c r="Y13" s="38">
        <v>0</v>
      </c>
      <c r="Z13" s="28"/>
      <c r="AA13" s="38">
        <v>0</v>
      </c>
      <c r="AB13" s="28" t="s">
        <v>504</v>
      </c>
      <c r="AC13" s="38">
        <v>1</v>
      </c>
      <c r="AD13" s="28" t="s">
        <v>472</v>
      </c>
      <c r="AE13" s="189"/>
      <c r="AF13" s="28"/>
    </row>
    <row r="14" spans="1:32">
      <c r="B14" s="27">
        <v>7</v>
      </c>
      <c r="C14" s="27">
        <v>1</v>
      </c>
      <c r="D14" s="36">
        <v>44988</v>
      </c>
      <c r="E14" s="65" t="s">
        <v>78</v>
      </c>
      <c r="F14" s="65" t="s">
        <v>82</v>
      </c>
      <c r="G14" s="65" t="s">
        <v>84</v>
      </c>
      <c r="H14" s="66" t="s">
        <v>80</v>
      </c>
      <c r="I14" s="28" t="s">
        <v>498</v>
      </c>
      <c r="J14" s="15" t="s">
        <v>473</v>
      </c>
      <c r="K14" s="28" t="s">
        <v>353</v>
      </c>
      <c r="L14" s="28" t="s">
        <v>505</v>
      </c>
      <c r="M14" s="28" t="s">
        <v>506</v>
      </c>
      <c r="N14" s="74" t="s">
        <v>507</v>
      </c>
      <c r="O14" s="225" t="s">
        <v>19</v>
      </c>
      <c r="P14" s="15" t="s">
        <v>444</v>
      </c>
      <c r="Q14" s="37">
        <v>2.99</v>
      </c>
      <c r="R14" s="69">
        <f t="shared" si="0"/>
        <v>2.99</v>
      </c>
      <c r="S14" s="69">
        <f t="shared" si="1"/>
        <v>0.85428571428571431</v>
      </c>
      <c r="T14" s="38">
        <v>1</v>
      </c>
      <c r="U14" s="39" t="s">
        <v>477</v>
      </c>
      <c r="V14" s="38">
        <v>3.5</v>
      </c>
      <c r="W14" s="28"/>
      <c r="X14" s="28"/>
      <c r="Y14" s="38">
        <v>0</v>
      </c>
      <c r="Z14" s="28"/>
      <c r="AA14" s="38">
        <v>0</v>
      </c>
      <c r="AB14" s="28" t="s">
        <v>508</v>
      </c>
      <c r="AC14" s="38">
        <v>1</v>
      </c>
      <c r="AD14" s="28" t="s">
        <v>472</v>
      </c>
      <c r="AE14" s="189" t="s">
        <v>360</v>
      </c>
      <c r="AF14" s="28" t="s">
        <v>509</v>
      </c>
    </row>
    <row r="15" spans="1:32">
      <c r="B15" s="27">
        <v>8</v>
      </c>
      <c r="C15" s="27">
        <v>1</v>
      </c>
      <c r="D15" s="36">
        <v>44988</v>
      </c>
      <c r="E15" s="65" t="s">
        <v>78</v>
      </c>
      <c r="F15" s="65" t="s">
        <v>82</v>
      </c>
      <c r="G15" s="65" t="s">
        <v>84</v>
      </c>
      <c r="H15" s="66" t="s">
        <v>80</v>
      </c>
      <c r="I15" s="28" t="s">
        <v>498</v>
      </c>
      <c r="J15" s="15" t="s">
        <v>473</v>
      </c>
      <c r="K15" s="28" t="s">
        <v>353</v>
      </c>
      <c r="L15" s="28" t="s">
        <v>510</v>
      </c>
      <c r="M15" s="28" t="s">
        <v>511</v>
      </c>
      <c r="N15" s="74" t="s">
        <v>512</v>
      </c>
      <c r="O15" s="225" t="s">
        <v>19</v>
      </c>
      <c r="P15" s="15" t="s">
        <v>444</v>
      </c>
      <c r="Q15" s="37">
        <v>4.99</v>
      </c>
      <c r="R15" s="69">
        <f t="shared" si="0"/>
        <v>4.99</v>
      </c>
      <c r="S15" s="69">
        <f t="shared" si="1"/>
        <v>1.4257142857142857</v>
      </c>
      <c r="T15" s="38">
        <v>1</v>
      </c>
      <c r="U15" s="39" t="s">
        <v>477</v>
      </c>
      <c r="V15" s="38">
        <v>3.5</v>
      </c>
      <c r="W15" s="28"/>
      <c r="X15" s="28" t="s">
        <v>513</v>
      </c>
      <c r="Y15" s="38">
        <v>0</v>
      </c>
      <c r="Z15" s="28"/>
      <c r="AA15" s="38">
        <v>0</v>
      </c>
      <c r="AB15" s="28" t="s">
        <v>514</v>
      </c>
      <c r="AC15" s="38">
        <v>1</v>
      </c>
      <c r="AD15" s="28" t="s">
        <v>472</v>
      </c>
      <c r="AE15" s="189" t="s">
        <v>360</v>
      </c>
      <c r="AF15" s="28"/>
    </row>
    <row r="16" spans="1:32">
      <c r="B16" s="27">
        <v>9</v>
      </c>
      <c r="C16" s="27">
        <v>1</v>
      </c>
      <c r="D16" s="36">
        <v>44988</v>
      </c>
      <c r="E16" s="65" t="s">
        <v>78</v>
      </c>
      <c r="F16" s="65" t="s">
        <v>82</v>
      </c>
      <c r="G16" s="65" t="s">
        <v>84</v>
      </c>
      <c r="H16" s="66" t="s">
        <v>80</v>
      </c>
      <c r="I16" s="28" t="s">
        <v>498</v>
      </c>
      <c r="J16" s="15" t="s">
        <v>473</v>
      </c>
      <c r="K16" s="28" t="s">
        <v>353</v>
      </c>
      <c r="L16" s="28" t="s">
        <v>515</v>
      </c>
      <c r="M16" s="28" t="s">
        <v>516</v>
      </c>
      <c r="N16" s="74" t="s">
        <v>512</v>
      </c>
      <c r="O16" s="225" t="s">
        <v>19</v>
      </c>
      <c r="P16" s="15" t="s">
        <v>444</v>
      </c>
      <c r="Q16" s="37">
        <v>15.99</v>
      </c>
      <c r="R16" s="69">
        <f t="shared" si="0"/>
        <v>15.99</v>
      </c>
      <c r="S16" s="69">
        <f t="shared" si="1"/>
        <v>1.599</v>
      </c>
      <c r="T16" s="38">
        <v>1</v>
      </c>
      <c r="U16" s="39" t="s">
        <v>477</v>
      </c>
      <c r="V16" s="38">
        <v>10</v>
      </c>
      <c r="W16" s="28"/>
      <c r="X16" s="28" t="s">
        <v>513</v>
      </c>
      <c r="Y16" s="38">
        <v>0</v>
      </c>
      <c r="Z16" s="28"/>
      <c r="AA16" s="38">
        <v>0</v>
      </c>
      <c r="AB16" s="28" t="s">
        <v>479</v>
      </c>
      <c r="AC16" s="38">
        <v>1</v>
      </c>
      <c r="AD16" s="28" t="s">
        <v>472</v>
      </c>
      <c r="AE16" s="189" t="s">
        <v>360</v>
      </c>
      <c r="AF16" s="28"/>
    </row>
    <row r="17" spans="2:32">
      <c r="B17" s="27">
        <v>10</v>
      </c>
      <c r="C17" s="27">
        <v>1</v>
      </c>
      <c r="D17" s="36">
        <v>44988</v>
      </c>
      <c r="E17" s="65" t="s">
        <v>78</v>
      </c>
      <c r="F17" s="65" t="s">
        <v>82</v>
      </c>
      <c r="G17" s="65" t="s">
        <v>84</v>
      </c>
      <c r="H17" s="66" t="s">
        <v>80</v>
      </c>
      <c r="I17" s="28" t="s">
        <v>517</v>
      </c>
      <c r="J17" s="28" t="s">
        <v>518</v>
      </c>
      <c r="K17" s="28" t="s">
        <v>353</v>
      </c>
      <c r="L17" s="28" t="s">
        <v>519</v>
      </c>
      <c r="M17" s="28" t="s">
        <v>520</v>
      </c>
      <c r="N17" s="74" t="s">
        <v>521</v>
      </c>
      <c r="O17" s="225" t="s">
        <v>350</v>
      </c>
      <c r="P17" s="28"/>
      <c r="Q17" s="37">
        <v>6.75</v>
      </c>
      <c r="R17" s="69">
        <f t="shared" si="0"/>
        <v>6.75</v>
      </c>
      <c r="S17" s="69">
        <f t="shared" si="1"/>
        <v>0.67500000000000004</v>
      </c>
      <c r="T17" s="38">
        <v>1</v>
      </c>
      <c r="U17" s="39" t="s">
        <v>477</v>
      </c>
      <c r="V17" s="38">
        <v>10</v>
      </c>
      <c r="W17" s="28"/>
      <c r="X17" s="28"/>
      <c r="Y17" s="38">
        <v>0</v>
      </c>
      <c r="Z17" s="28"/>
      <c r="AA17" s="38">
        <v>0</v>
      </c>
      <c r="AB17" s="28" t="s">
        <v>504</v>
      </c>
      <c r="AC17" s="38">
        <v>1</v>
      </c>
      <c r="AD17" s="28" t="s">
        <v>472</v>
      </c>
      <c r="AE17" s="189"/>
      <c r="AF17" s="28" t="s">
        <v>522</v>
      </c>
    </row>
    <row r="18" spans="2:32" hidden="1">
      <c r="B18" s="27">
        <v>11</v>
      </c>
      <c r="C18" s="27">
        <v>1</v>
      </c>
      <c r="D18" s="36">
        <v>44988</v>
      </c>
      <c r="E18" s="65" t="s">
        <v>78</v>
      </c>
      <c r="F18" s="65" t="s">
        <v>82</v>
      </c>
      <c r="G18" s="65" t="s">
        <v>84</v>
      </c>
      <c r="H18" s="66" t="s">
        <v>80</v>
      </c>
      <c r="I18" s="28" t="s">
        <v>523</v>
      </c>
      <c r="J18" s="28" t="s">
        <v>524</v>
      </c>
      <c r="K18" s="28" t="s">
        <v>353</v>
      </c>
      <c r="L18" s="28" t="s">
        <v>525</v>
      </c>
      <c r="M18" s="28" t="s">
        <v>526</v>
      </c>
      <c r="N18" s="74" t="s">
        <v>527</v>
      </c>
      <c r="O18" s="225" t="s">
        <v>528</v>
      </c>
      <c r="P18" s="28" t="s">
        <v>529</v>
      </c>
      <c r="Q18" s="37">
        <v>49.9</v>
      </c>
      <c r="R18" s="69">
        <f t="shared" si="0"/>
        <v>8.3166666666666664</v>
      </c>
      <c r="S18" s="69">
        <f t="shared" si="1"/>
        <v>0.83166666666666667</v>
      </c>
      <c r="T18" s="38">
        <v>6</v>
      </c>
      <c r="U18" s="39" t="s">
        <v>530</v>
      </c>
      <c r="V18" s="38">
        <v>10</v>
      </c>
      <c r="W18" s="28"/>
      <c r="X18" s="28" t="s">
        <v>531</v>
      </c>
      <c r="Y18" s="38">
        <v>1</v>
      </c>
      <c r="Z18" s="28" t="s">
        <v>531</v>
      </c>
      <c r="AA18" s="38">
        <v>1</v>
      </c>
      <c r="AB18" s="28" t="s">
        <v>487</v>
      </c>
      <c r="AC18" s="38">
        <v>1</v>
      </c>
      <c r="AD18" s="28" t="s">
        <v>472</v>
      </c>
      <c r="AE18" s="189" t="s">
        <v>360</v>
      </c>
      <c r="AF18" s="28"/>
    </row>
    <row r="19" spans="2:32">
      <c r="B19" s="27">
        <v>12</v>
      </c>
      <c r="C19" s="27">
        <v>1</v>
      </c>
      <c r="D19" s="36">
        <v>44988</v>
      </c>
      <c r="E19" s="65" t="s">
        <v>78</v>
      </c>
      <c r="F19" s="65" t="s">
        <v>82</v>
      </c>
      <c r="G19" s="65" t="s">
        <v>84</v>
      </c>
      <c r="H19" s="66" t="s">
        <v>80</v>
      </c>
      <c r="I19" s="28" t="s">
        <v>523</v>
      </c>
      <c r="J19" s="28" t="s">
        <v>524</v>
      </c>
      <c r="K19" s="28" t="s">
        <v>353</v>
      </c>
      <c r="L19" s="28" t="s">
        <v>532</v>
      </c>
      <c r="M19" s="28" t="s">
        <v>533</v>
      </c>
      <c r="N19" s="74" t="s">
        <v>534</v>
      </c>
      <c r="O19" s="225" t="s">
        <v>528</v>
      </c>
      <c r="P19" s="28" t="s">
        <v>529</v>
      </c>
      <c r="Q19" s="37">
        <v>39.9</v>
      </c>
      <c r="R19" s="69">
        <f t="shared" si="0"/>
        <v>9.9749999999999996</v>
      </c>
      <c r="S19" s="69">
        <f t="shared" si="1"/>
        <v>0.99749999999999994</v>
      </c>
      <c r="T19" s="38">
        <v>4</v>
      </c>
      <c r="U19" s="39" t="s">
        <v>535</v>
      </c>
      <c r="V19" s="38">
        <v>10</v>
      </c>
      <c r="W19" s="28"/>
      <c r="X19" s="28"/>
      <c r="Y19" s="38">
        <v>0</v>
      </c>
      <c r="Z19" s="28"/>
      <c r="AA19" s="38">
        <v>0</v>
      </c>
      <c r="AB19" s="28" t="s">
        <v>536</v>
      </c>
      <c r="AC19" s="38">
        <v>1</v>
      </c>
      <c r="AD19" s="28" t="s">
        <v>472</v>
      </c>
      <c r="AE19" s="189" t="s">
        <v>360</v>
      </c>
      <c r="AF19" s="28"/>
    </row>
    <row r="20" spans="2:32">
      <c r="B20" s="27">
        <v>13</v>
      </c>
      <c r="C20" s="27">
        <v>1</v>
      </c>
      <c r="D20" s="36">
        <v>44988</v>
      </c>
      <c r="E20" s="65" t="s">
        <v>78</v>
      </c>
      <c r="F20" s="65" t="s">
        <v>82</v>
      </c>
      <c r="G20" s="65" t="s">
        <v>84</v>
      </c>
      <c r="H20" s="66" t="s">
        <v>80</v>
      </c>
      <c r="I20" s="28" t="s">
        <v>388</v>
      </c>
      <c r="J20" s="28" t="s">
        <v>389</v>
      </c>
      <c r="K20" s="28" t="s">
        <v>537</v>
      </c>
      <c r="L20" s="28" t="s">
        <v>538</v>
      </c>
      <c r="M20" s="28" t="s">
        <v>539</v>
      </c>
      <c r="N20" s="74" t="s">
        <v>540</v>
      </c>
      <c r="O20" s="225" t="s">
        <v>19</v>
      </c>
      <c r="P20" s="28" t="s">
        <v>391</v>
      </c>
      <c r="Q20" s="37">
        <v>96</v>
      </c>
      <c r="R20" s="69">
        <f t="shared" si="0"/>
        <v>16</v>
      </c>
      <c r="S20" s="69">
        <f t="shared" si="1"/>
        <v>2</v>
      </c>
      <c r="T20" s="38">
        <v>6</v>
      </c>
      <c r="U20" s="39" t="s">
        <v>530</v>
      </c>
      <c r="V20" s="38">
        <v>8</v>
      </c>
      <c r="W20" s="28"/>
      <c r="X20" s="28"/>
      <c r="Y20" s="38">
        <v>0</v>
      </c>
      <c r="Z20" s="28"/>
      <c r="AA20" s="38">
        <v>0</v>
      </c>
      <c r="AB20" s="28" t="s">
        <v>504</v>
      </c>
      <c r="AC20" s="38">
        <v>1</v>
      </c>
      <c r="AD20" s="28" t="s">
        <v>472</v>
      </c>
      <c r="AE20" s="189"/>
      <c r="AF20" s="28"/>
    </row>
    <row r="21" spans="2:32">
      <c r="B21" s="27">
        <v>14</v>
      </c>
      <c r="C21" s="27">
        <v>1</v>
      </c>
      <c r="D21" s="36">
        <v>44988</v>
      </c>
      <c r="E21" s="65" t="s">
        <v>78</v>
      </c>
      <c r="F21" s="65" t="s">
        <v>82</v>
      </c>
      <c r="G21" s="65" t="s">
        <v>84</v>
      </c>
      <c r="H21" s="66" t="s">
        <v>80</v>
      </c>
      <c r="I21" s="28" t="s">
        <v>388</v>
      </c>
      <c r="J21" s="28" t="s">
        <v>389</v>
      </c>
      <c r="K21" s="28" t="s">
        <v>537</v>
      </c>
      <c r="L21" s="28" t="s">
        <v>541</v>
      </c>
      <c r="M21" s="28" t="s">
        <v>542</v>
      </c>
      <c r="N21" s="74" t="s">
        <v>543</v>
      </c>
      <c r="O21" s="225" t="s">
        <v>19</v>
      </c>
      <c r="P21" s="28" t="s">
        <v>391</v>
      </c>
      <c r="Q21" s="37" t="s">
        <v>544</v>
      </c>
      <c r="R21" s="69" t="str">
        <f t="shared" si="0"/>
        <v>-</v>
      </c>
      <c r="S21" s="69" t="str">
        <f t="shared" si="1"/>
        <v>-</v>
      </c>
      <c r="T21" s="38">
        <v>8</v>
      </c>
      <c r="U21" s="39" t="s">
        <v>545</v>
      </c>
      <c r="V21" s="38">
        <v>8</v>
      </c>
      <c r="W21" s="28"/>
      <c r="X21" s="28"/>
      <c r="Y21" s="38">
        <v>0</v>
      </c>
      <c r="Z21" s="28"/>
      <c r="AA21" s="38">
        <v>0</v>
      </c>
      <c r="AB21" s="28"/>
      <c r="AC21" s="38">
        <v>0</v>
      </c>
      <c r="AD21" s="28" t="s">
        <v>472</v>
      </c>
      <c r="AE21" s="189"/>
      <c r="AF21" s="28"/>
    </row>
    <row r="22" spans="2:32">
      <c r="B22" s="27">
        <v>15</v>
      </c>
      <c r="C22" s="27">
        <v>1</v>
      </c>
      <c r="D22" s="36">
        <v>44988</v>
      </c>
      <c r="E22" s="65" t="s">
        <v>78</v>
      </c>
      <c r="F22" s="65" t="s">
        <v>82</v>
      </c>
      <c r="G22" s="65" t="s">
        <v>84</v>
      </c>
      <c r="H22" s="66" t="s">
        <v>80</v>
      </c>
      <c r="I22" s="28" t="s">
        <v>388</v>
      </c>
      <c r="J22" s="28" t="s">
        <v>389</v>
      </c>
      <c r="K22" s="28" t="s">
        <v>537</v>
      </c>
      <c r="L22" s="28" t="s">
        <v>546</v>
      </c>
      <c r="M22" s="28" t="s">
        <v>547</v>
      </c>
      <c r="N22" s="74" t="s">
        <v>548</v>
      </c>
      <c r="O22" s="225" t="s">
        <v>19</v>
      </c>
      <c r="P22" s="28" t="s">
        <v>391</v>
      </c>
      <c r="Q22" s="37">
        <v>44</v>
      </c>
      <c r="R22" s="69">
        <f t="shared" si="0"/>
        <v>44</v>
      </c>
      <c r="S22" s="69">
        <f t="shared" si="1"/>
        <v>5.5</v>
      </c>
      <c r="T22" s="38">
        <v>1</v>
      </c>
      <c r="U22" s="39" t="s">
        <v>477</v>
      </c>
      <c r="V22" s="38">
        <v>8</v>
      </c>
      <c r="W22" s="28"/>
      <c r="X22" s="28"/>
      <c r="Y22" s="38">
        <v>0</v>
      </c>
      <c r="Z22" s="28"/>
      <c r="AA22" s="38">
        <v>0</v>
      </c>
      <c r="AB22" s="28"/>
      <c r="AC22" s="38">
        <v>0</v>
      </c>
      <c r="AD22" s="28" t="s">
        <v>472</v>
      </c>
      <c r="AE22" s="189"/>
      <c r="AF22" s="28" t="s">
        <v>549</v>
      </c>
    </row>
    <row r="23" spans="2:32">
      <c r="B23" s="27">
        <v>16</v>
      </c>
      <c r="C23" s="27">
        <v>1</v>
      </c>
      <c r="D23" s="36">
        <v>44988</v>
      </c>
      <c r="E23" s="65" t="s">
        <v>78</v>
      </c>
      <c r="F23" s="65" t="s">
        <v>82</v>
      </c>
      <c r="G23" s="65" t="s">
        <v>84</v>
      </c>
      <c r="H23" s="66" t="s">
        <v>80</v>
      </c>
      <c r="I23" s="28" t="s">
        <v>550</v>
      </c>
      <c r="J23" s="28" t="s">
        <v>551</v>
      </c>
      <c r="K23" s="28" t="s">
        <v>353</v>
      </c>
      <c r="L23" s="28" t="s">
        <v>552</v>
      </c>
      <c r="M23" s="28" t="s">
        <v>553</v>
      </c>
      <c r="N23" s="74" t="s">
        <v>554</v>
      </c>
      <c r="O23" s="225" t="s">
        <v>350</v>
      </c>
      <c r="P23" s="28" t="s">
        <v>555</v>
      </c>
      <c r="Q23" s="37" t="s">
        <v>544</v>
      </c>
      <c r="R23" s="69" t="str">
        <f t="shared" si="0"/>
        <v>-</v>
      </c>
      <c r="S23" s="69" t="str">
        <f t="shared" si="1"/>
        <v>-</v>
      </c>
      <c r="T23" s="38">
        <v>1</v>
      </c>
      <c r="U23" s="39" t="s">
        <v>477</v>
      </c>
      <c r="V23" s="38">
        <v>10</v>
      </c>
      <c r="W23" s="28"/>
      <c r="X23" s="28"/>
      <c r="Y23" s="38">
        <v>0</v>
      </c>
      <c r="Z23" s="28"/>
      <c r="AA23" s="38">
        <v>0</v>
      </c>
      <c r="AB23" s="28" t="s">
        <v>556</v>
      </c>
      <c r="AC23" s="38">
        <v>1</v>
      </c>
      <c r="AD23" s="28" t="s">
        <v>472</v>
      </c>
      <c r="AE23" s="189"/>
      <c r="AF23" s="28"/>
    </row>
    <row r="24" spans="2:32" hidden="1">
      <c r="B24" s="27">
        <v>17</v>
      </c>
      <c r="C24" s="27">
        <v>1</v>
      </c>
      <c r="D24" s="36">
        <v>44988</v>
      </c>
      <c r="E24" s="65" t="s">
        <v>78</v>
      </c>
      <c r="F24" s="65" t="s">
        <v>82</v>
      </c>
      <c r="G24" s="65" t="s">
        <v>84</v>
      </c>
      <c r="H24" s="66" t="s">
        <v>80</v>
      </c>
      <c r="I24" s="28" t="s">
        <v>374</v>
      </c>
      <c r="J24" s="28" t="s">
        <v>375</v>
      </c>
      <c r="K24" s="28" t="s">
        <v>353</v>
      </c>
      <c r="L24" s="28" t="s">
        <v>557</v>
      </c>
      <c r="M24" s="28" t="s">
        <v>558</v>
      </c>
      <c r="N24" s="74" t="s">
        <v>559</v>
      </c>
      <c r="O24" s="195" t="s">
        <v>19</v>
      </c>
      <c r="P24" s="28" t="s">
        <v>376</v>
      </c>
      <c r="Q24" s="37">
        <v>7.39</v>
      </c>
      <c r="R24" s="69">
        <f t="shared" si="0"/>
        <v>7.39</v>
      </c>
      <c r="S24" s="69">
        <f t="shared" si="1"/>
        <v>2.1114285714285712</v>
      </c>
      <c r="T24" s="38">
        <v>1</v>
      </c>
      <c r="U24" s="39" t="s">
        <v>477</v>
      </c>
      <c r="V24" s="38">
        <v>3.5</v>
      </c>
      <c r="W24" s="28" t="s">
        <v>560</v>
      </c>
      <c r="X24" s="28" t="s">
        <v>561</v>
      </c>
      <c r="Y24" s="38">
        <v>1</v>
      </c>
      <c r="Z24" s="28" t="s">
        <v>561</v>
      </c>
      <c r="AA24" s="38">
        <v>1</v>
      </c>
      <c r="AB24" s="28"/>
      <c r="AC24" s="38">
        <v>0</v>
      </c>
      <c r="AD24" s="28" t="s">
        <v>472</v>
      </c>
      <c r="AE24" s="189" t="s">
        <v>360</v>
      </c>
      <c r="AF24" s="28" t="s">
        <v>562</v>
      </c>
    </row>
    <row r="25" spans="2:32" hidden="1">
      <c r="B25" s="27">
        <v>18</v>
      </c>
      <c r="C25" s="27">
        <v>1</v>
      </c>
      <c r="D25" s="36">
        <v>44988</v>
      </c>
      <c r="E25" s="65" t="s">
        <v>78</v>
      </c>
      <c r="F25" s="65" t="s">
        <v>82</v>
      </c>
      <c r="G25" s="65" t="s">
        <v>84</v>
      </c>
      <c r="H25" s="66" t="s">
        <v>80</v>
      </c>
      <c r="I25" s="28" t="s">
        <v>374</v>
      </c>
      <c r="J25" s="28" t="s">
        <v>375</v>
      </c>
      <c r="K25" s="28" t="s">
        <v>353</v>
      </c>
      <c r="L25" s="28" t="s">
        <v>563</v>
      </c>
      <c r="M25" s="28" t="s">
        <v>564</v>
      </c>
      <c r="N25" s="74" t="s">
        <v>565</v>
      </c>
      <c r="O25" s="195" t="s">
        <v>19</v>
      </c>
      <c r="P25" s="28" t="s">
        <v>376</v>
      </c>
      <c r="Q25" s="37">
        <v>32.9</v>
      </c>
      <c r="R25" s="69">
        <f t="shared" si="0"/>
        <v>5.4833333333333334</v>
      </c>
      <c r="S25" s="69">
        <f t="shared" si="1"/>
        <v>0.54833333333333334</v>
      </c>
      <c r="T25" s="38">
        <v>6</v>
      </c>
      <c r="U25" s="39" t="s">
        <v>530</v>
      </c>
      <c r="V25" s="38">
        <v>10</v>
      </c>
      <c r="W25" s="28" t="s">
        <v>566</v>
      </c>
      <c r="X25" s="28" t="s">
        <v>567</v>
      </c>
      <c r="Y25" s="38">
        <v>1</v>
      </c>
      <c r="Z25" s="28"/>
      <c r="AA25" s="38">
        <v>0</v>
      </c>
      <c r="AB25" s="28"/>
      <c r="AC25" s="38">
        <v>0</v>
      </c>
      <c r="AD25" s="28" t="s">
        <v>472</v>
      </c>
      <c r="AE25" s="189" t="s">
        <v>360</v>
      </c>
      <c r="AF25" s="28"/>
    </row>
    <row r="26" spans="2:32" hidden="1">
      <c r="B26" s="27">
        <v>19</v>
      </c>
      <c r="C26" s="27">
        <v>1</v>
      </c>
      <c r="D26" s="36">
        <v>44988</v>
      </c>
      <c r="E26" s="65" t="s">
        <v>78</v>
      </c>
      <c r="F26" s="65" t="s">
        <v>82</v>
      </c>
      <c r="G26" s="65" t="s">
        <v>84</v>
      </c>
      <c r="H26" s="66" t="s">
        <v>80</v>
      </c>
      <c r="I26" s="28" t="s">
        <v>374</v>
      </c>
      <c r="J26" s="28" t="s">
        <v>375</v>
      </c>
      <c r="K26" s="28" t="s">
        <v>353</v>
      </c>
      <c r="L26" s="28" t="s">
        <v>568</v>
      </c>
      <c r="M26" s="28" t="s">
        <v>569</v>
      </c>
      <c r="N26" s="74" t="s">
        <v>570</v>
      </c>
      <c r="O26" s="195" t="s">
        <v>19</v>
      </c>
      <c r="P26" s="28" t="s">
        <v>376</v>
      </c>
      <c r="Q26" s="37">
        <v>12.52</v>
      </c>
      <c r="R26" s="69">
        <f t="shared" si="0"/>
        <v>6.26</v>
      </c>
      <c r="S26" s="69">
        <f t="shared" si="1"/>
        <v>0.626</v>
      </c>
      <c r="T26" s="38">
        <v>2</v>
      </c>
      <c r="U26" s="39" t="s">
        <v>471</v>
      </c>
      <c r="V26" s="38">
        <v>10</v>
      </c>
      <c r="W26" s="28"/>
      <c r="X26" s="28" t="s">
        <v>571</v>
      </c>
      <c r="Y26" s="38">
        <v>1</v>
      </c>
      <c r="Z26" s="28" t="s">
        <v>572</v>
      </c>
      <c r="AA26" s="38">
        <v>1</v>
      </c>
      <c r="AB26" s="28"/>
      <c r="AC26" s="38">
        <v>0</v>
      </c>
      <c r="AD26" s="28" t="s">
        <v>472</v>
      </c>
      <c r="AE26" s="189" t="s">
        <v>360</v>
      </c>
      <c r="AF26" s="28"/>
    </row>
    <row r="27" spans="2:32" hidden="1">
      <c r="B27" s="27">
        <v>20</v>
      </c>
      <c r="C27" s="27">
        <v>1</v>
      </c>
      <c r="D27" s="36">
        <v>44988</v>
      </c>
      <c r="E27" s="65" t="s">
        <v>78</v>
      </c>
      <c r="F27" s="65" t="s">
        <v>82</v>
      </c>
      <c r="G27" s="65" t="s">
        <v>84</v>
      </c>
      <c r="H27" s="66" t="s">
        <v>80</v>
      </c>
      <c r="I27" s="28" t="s">
        <v>374</v>
      </c>
      <c r="J27" s="28" t="s">
        <v>375</v>
      </c>
      <c r="K27" s="28" t="s">
        <v>353</v>
      </c>
      <c r="L27" s="28" t="s">
        <v>573</v>
      </c>
      <c r="M27" s="28" t="s">
        <v>574</v>
      </c>
      <c r="N27" s="74" t="s">
        <v>575</v>
      </c>
      <c r="O27" s="195" t="s">
        <v>19</v>
      </c>
      <c r="P27" s="28" t="s">
        <v>376</v>
      </c>
      <c r="Q27" s="37">
        <v>22.78</v>
      </c>
      <c r="R27" s="69">
        <f t="shared" si="0"/>
        <v>7.5933333333333337</v>
      </c>
      <c r="S27" s="69">
        <f t="shared" si="1"/>
        <v>0.75933333333333342</v>
      </c>
      <c r="T27" s="38">
        <v>3</v>
      </c>
      <c r="U27" s="39" t="s">
        <v>503</v>
      </c>
      <c r="V27" s="38">
        <v>10</v>
      </c>
      <c r="W27" s="28"/>
      <c r="X27" s="28" t="s">
        <v>356</v>
      </c>
      <c r="Y27" s="38">
        <v>1</v>
      </c>
      <c r="Z27" s="28" t="s">
        <v>561</v>
      </c>
      <c r="AA27" s="38">
        <v>1</v>
      </c>
      <c r="AB27" s="28"/>
      <c r="AC27" s="38">
        <v>0</v>
      </c>
      <c r="AD27" s="28" t="s">
        <v>472</v>
      </c>
      <c r="AE27" s="189" t="s">
        <v>360</v>
      </c>
      <c r="AF27" s="28"/>
    </row>
    <row r="28" spans="2:32" hidden="1">
      <c r="B28" s="27">
        <v>21</v>
      </c>
      <c r="C28" s="27">
        <v>1</v>
      </c>
      <c r="D28" s="36">
        <v>44988</v>
      </c>
      <c r="E28" s="65" t="s">
        <v>78</v>
      </c>
      <c r="F28" s="65" t="s">
        <v>82</v>
      </c>
      <c r="G28" s="65" t="s">
        <v>84</v>
      </c>
      <c r="H28" s="66" t="s">
        <v>80</v>
      </c>
      <c r="I28" s="28" t="s">
        <v>374</v>
      </c>
      <c r="J28" s="28" t="s">
        <v>375</v>
      </c>
      <c r="K28" s="28" t="s">
        <v>353</v>
      </c>
      <c r="L28" s="28" t="s">
        <v>576</v>
      </c>
      <c r="M28" s="28" t="s">
        <v>577</v>
      </c>
      <c r="N28" s="74" t="s">
        <v>578</v>
      </c>
      <c r="O28" s="195" t="s">
        <v>19</v>
      </c>
      <c r="P28" s="28" t="s">
        <v>376</v>
      </c>
      <c r="Q28" s="37">
        <v>54.09</v>
      </c>
      <c r="R28" s="69">
        <f t="shared" si="0"/>
        <v>4.5075000000000003</v>
      </c>
      <c r="S28" s="69">
        <f t="shared" si="1"/>
        <v>0.45075000000000004</v>
      </c>
      <c r="T28" s="38">
        <v>12</v>
      </c>
      <c r="U28" s="39" t="s">
        <v>579</v>
      </c>
      <c r="V28" s="38">
        <v>10</v>
      </c>
      <c r="W28" s="28"/>
      <c r="X28" s="28" t="s">
        <v>571</v>
      </c>
      <c r="Y28" s="38">
        <v>1</v>
      </c>
      <c r="Z28" s="28" t="s">
        <v>571</v>
      </c>
      <c r="AA28" s="38">
        <v>1</v>
      </c>
      <c r="AB28" s="28"/>
      <c r="AC28" s="38">
        <v>0</v>
      </c>
      <c r="AD28" s="28" t="s">
        <v>580</v>
      </c>
      <c r="AE28" s="189" t="s">
        <v>360</v>
      </c>
      <c r="AF28" s="28"/>
    </row>
    <row r="29" spans="2:32" hidden="1">
      <c r="B29" s="27">
        <v>22</v>
      </c>
      <c r="C29" s="27">
        <v>1</v>
      </c>
      <c r="D29" s="36">
        <v>44988</v>
      </c>
      <c r="E29" s="65" t="s">
        <v>78</v>
      </c>
      <c r="F29" s="65" t="s">
        <v>82</v>
      </c>
      <c r="G29" s="65" t="s">
        <v>84</v>
      </c>
      <c r="H29" s="66" t="s">
        <v>80</v>
      </c>
      <c r="I29" s="28" t="s">
        <v>374</v>
      </c>
      <c r="J29" s="28" t="s">
        <v>375</v>
      </c>
      <c r="K29" s="28" t="s">
        <v>353</v>
      </c>
      <c r="L29" s="28" t="s">
        <v>581</v>
      </c>
      <c r="M29" s="28" t="s">
        <v>582</v>
      </c>
      <c r="N29" s="74" t="s">
        <v>583</v>
      </c>
      <c r="O29" s="195" t="s">
        <v>19</v>
      </c>
      <c r="P29" s="28" t="s">
        <v>376</v>
      </c>
      <c r="Q29" s="37">
        <v>12.04</v>
      </c>
      <c r="R29" s="69">
        <f t="shared" si="0"/>
        <v>6.02</v>
      </c>
      <c r="S29" s="69">
        <f t="shared" si="1"/>
        <v>0.60199999999999998</v>
      </c>
      <c r="T29" s="38">
        <v>2</v>
      </c>
      <c r="U29" s="39" t="s">
        <v>471</v>
      </c>
      <c r="V29" s="38">
        <v>10</v>
      </c>
      <c r="W29" s="28"/>
      <c r="X29" s="28" t="s">
        <v>584</v>
      </c>
      <c r="Y29" s="38">
        <v>1</v>
      </c>
      <c r="Z29" s="28" t="s">
        <v>571</v>
      </c>
      <c r="AA29" s="38">
        <v>1</v>
      </c>
      <c r="AB29" s="28"/>
      <c r="AC29" s="38">
        <v>0</v>
      </c>
      <c r="AD29" s="28" t="s">
        <v>472</v>
      </c>
      <c r="AE29" s="189" t="s">
        <v>360</v>
      </c>
      <c r="AF29" s="28" t="s">
        <v>585</v>
      </c>
    </row>
    <row r="30" spans="2:32" hidden="1">
      <c r="B30" s="27">
        <v>23</v>
      </c>
      <c r="C30" s="27">
        <v>1</v>
      </c>
      <c r="D30" s="36">
        <v>44988</v>
      </c>
      <c r="E30" s="65" t="s">
        <v>78</v>
      </c>
      <c r="F30" s="65" t="s">
        <v>82</v>
      </c>
      <c r="G30" s="65" t="s">
        <v>84</v>
      </c>
      <c r="H30" s="66" t="s">
        <v>80</v>
      </c>
      <c r="I30" s="28" t="s">
        <v>374</v>
      </c>
      <c r="J30" s="28" t="s">
        <v>375</v>
      </c>
      <c r="K30" s="28" t="s">
        <v>353</v>
      </c>
      <c r="L30" s="28" t="s">
        <v>586</v>
      </c>
      <c r="M30" s="28" t="s">
        <v>587</v>
      </c>
      <c r="N30" s="74" t="s">
        <v>588</v>
      </c>
      <c r="O30" s="195" t="s">
        <v>19</v>
      </c>
      <c r="P30" s="28" t="s">
        <v>376</v>
      </c>
      <c r="Q30" s="37">
        <v>42.99</v>
      </c>
      <c r="R30" s="69">
        <f t="shared" si="0"/>
        <v>7.165</v>
      </c>
      <c r="S30" s="69">
        <f t="shared" si="1"/>
        <v>0.5970833333333333</v>
      </c>
      <c r="T30" s="38">
        <v>6</v>
      </c>
      <c r="U30" s="39" t="s">
        <v>530</v>
      </c>
      <c r="V30" s="38">
        <v>12</v>
      </c>
      <c r="W30" s="28"/>
      <c r="X30" s="28" t="s">
        <v>571</v>
      </c>
      <c r="Y30" s="38">
        <v>1</v>
      </c>
      <c r="Z30" s="28" t="s">
        <v>571</v>
      </c>
      <c r="AA30" s="38">
        <v>1</v>
      </c>
      <c r="AB30" s="28"/>
      <c r="AC30" s="38">
        <v>0</v>
      </c>
      <c r="AD30" s="28" t="s">
        <v>472</v>
      </c>
      <c r="AE30" s="189" t="s">
        <v>360</v>
      </c>
      <c r="AF30" s="28" t="s">
        <v>589</v>
      </c>
    </row>
    <row r="31" spans="2:32">
      <c r="B31" s="27">
        <v>24</v>
      </c>
      <c r="C31" s="27">
        <v>1</v>
      </c>
      <c r="D31" s="36">
        <v>44988</v>
      </c>
      <c r="E31" s="65" t="s">
        <v>78</v>
      </c>
      <c r="F31" s="65" t="s">
        <v>82</v>
      </c>
      <c r="G31" s="65" t="s">
        <v>84</v>
      </c>
      <c r="H31" s="66" t="s">
        <v>80</v>
      </c>
      <c r="I31" s="28" t="s">
        <v>374</v>
      </c>
      <c r="J31" s="28" t="s">
        <v>375</v>
      </c>
      <c r="K31" s="28" t="s">
        <v>353</v>
      </c>
      <c r="L31" s="28" t="s">
        <v>590</v>
      </c>
      <c r="M31" s="28" t="s">
        <v>591</v>
      </c>
      <c r="N31" s="74" t="s">
        <v>592</v>
      </c>
      <c r="O31" s="195" t="s">
        <v>19</v>
      </c>
      <c r="P31" s="28" t="s">
        <v>376</v>
      </c>
      <c r="Q31" s="37">
        <v>26.09</v>
      </c>
      <c r="R31" s="69">
        <f t="shared" si="0"/>
        <v>8.6966666666666672</v>
      </c>
      <c r="S31" s="69">
        <f t="shared" si="1"/>
        <v>0.72472222222222227</v>
      </c>
      <c r="T31" s="38">
        <v>3</v>
      </c>
      <c r="U31" s="39" t="s">
        <v>503</v>
      </c>
      <c r="V31" s="38">
        <v>12</v>
      </c>
      <c r="W31" s="28"/>
      <c r="X31" s="28"/>
      <c r="Y31" s="38">
        <v>0</v>
      </c>
      <c r="Z31" s="28"/>
      <c r="AA31" s="38">
        <v>0</v>
      </c>
      <c r="AB31" s="28"/>
      <c r="AC31" s="38"/>
      <c r="AD31" s="28" t="s">
        <v>472</v>
      </c>
      <c r="AE31" s="189" t="s">
        <v>360</v>
      </c>
      <c r="AF31" s="28" t="s">
        <v>593</v>
      </c>
    </row>
    <row r="32" spans="2:32">
      <c r="B32" s="27">
        <v>25</v>
      </c>
      <c r="C32" s="27">
        <v>1</v>
      </c>
      <c r="D32" s="36">
        <v>44988</v>
      </c>
      <c r="E32" s="65" t="s">
        <v>78</v>
      </c>
      <c r="F32" s="65" t="s">
        <v>82</v>
      </c>
      <c r="G32" s="65" t="s">
        <v>84</v>
      </c>
      <c r="H32" s="66" t="s">
        <v>80</v>
      </c>
      <c r="I32" s="28" t="s">
        <v>594</v>
      </c>
      <c r="J32" s="28" t="s">
        <v>595</v>
      </c>
      <c r="K32" s="28" t="s">
        <v>537</v>
      </c>
      <c r="L32" s="28" t="s">
        <v>596</v>
      </c>
      <c r="M32" s="28" t="s">
        <v>597</v>
      </c>
      <c r="N32" s="74" t="s">
        <v>598</v>
      </c>
      <c r="O32" s="195" t="s">
        <v>19</v>
      </c>
      <c r="P32" s="28" t="s">
        <v>599</v>
      </c>
      <c r="Q32" s="37">
        <v>45.52</v>
      </c>
      <c r="R32" s="69">
        <f t="shared" si="0"/>
        <v>45.52</v>
      </c>
      <c r="S32" s="69">
        <f t="shared" si="1"/>
        <v>3.7933333333333334</v>
      </c>
      <c r="T32" s="38">
        <v>1</v>
      </c>
      <c r="U32" s="39" t="s">
        <v>477</v>
      </c>
      <c r="V32" s="38">
        <v>12</v>
      </c>
      <c r="W32" s="28"/>
      <c r="X32" s="28"/>
      <c r="Y32" s="38">
        <v>0</v>
      </c>
      <c r="Z32" s="28"/>
      <c r="AA32" s="38">
        <v>0</v>
      </c>
      <c r="AB32" s="28"/>
      <c r="AC32" s="38">
        <v>0</v>
      </c>
      <c r="AD32" s="28" t="s">
        <v>472</v>
      </c>
      <c r="AE32" s="189" t="s">
        <v>600</v>
      </c>
      <c r="AF32" s="28"/>
    </row>
    <row r="33" spans="2:33" hidden="1">
      <c r="B33" s="27">
        <v>26</v>
      </c>
      <c r="C33" s="27">
        <v>1</v>
      </c>
      <c r="D33" s="36">
        <v>44988</v>
      </c>
      <c r="E33" s="65" t="s">
        <v>78</v>
      </c>
      <c r="F33" s="65" t="s">
        <v>82</v>
      </c>
      <c r="G33" s="65" t="s">
        <v>84</v>
      </c>
      <c r="H33" s="66" t="s">
        <v>80</v>
      </c>
      <c r="I33" s="28" t="s">
        <v>601</v>
      </c>
      <c r="J33" s="28" t="s">
        <v>602</v>
      </c>
      <c r="K33" s="28" t="s">
        <v>537</v>
      </c>
      <c r="L33" s="28" t="s">
        <v>603</v>
      </c>
      <c r="M33" s="28" t="s">
        <v>604</v>
      </c>
      <c r="N33" s="74" t="s">
        <v>605</v>
      </c>
      <c r="O33" s="225" t="s">
        <v>350</v>
      </c>
      <c r="P33" s="28" t="s">
        <v>606</v>
      </c>
      <c r="Q33" s="37">
        <v>26.99</v>
      </c>
      <c r="R33" s="69">
        <f t="shared" si="0"/>
        <v>6.7474999999999996</v>
      </c>
      <c r="S33" s="69">
        <f t="shared" si="1"/>
        <v>0.67474999999999996</v>
      </c>
      <c r="T33" s="38">
        <v>4</v>
      </c>
      <c r="U33" s="39" t="s">
        <v>535</v>
      </c>
      <c r="V33" s="38">
        <v>10</v>
      </c>
      <c r="W33" s="28"/>
      <c r="X33" s="28" t="s">
        <v>561</v>
      </c>
      <c r="Y33" s="38">
        <v>1</v>
      </c>
      <c r="Z33" s="28" t="s">
        <v>561</v>
      </c>
      <c r="AA33" s="38">
        <v>1</v>
      </c>
      <c r="AB33" s="28" t="s">
        <v>607</v>
      </c>
      <c r="AC33" s="38">
        <v>1</v>
      </c>
      <c r="AD33" s="28" t="s">
        <v>472</v>
      </c>
      <c r="AE33" s="189" t="s">
        <v>360</v>
      </c>
      <c r="AF33" s="28" t="s">
        <v>608</v>
      </c>
    </row>
    <row r="34" spans="2:33" hidden="1">
      <c r="B34" s="27">
        <v>27</v>
      </c>
      <c r="C34" s="27">
        <v>1</v>
      </c>
      <c r="D34" s="36">
        <v>44988</v>
      </c>
      <c r="E34" s="65" t="s">
        <v>78</v>
      </c>
      <c r="F34" s="65" t="s">
        <v>82</v>
      </c>
      <c r="G34" s="65" t="s">
        <v>84</v>
      </c>
      <c r="H34" s="66" t="s">
        <v>80</v>
      </c>
      <c r="I34" s="28" t="s">
        <v>601</v>
      </c>
      <c r="J34" s="28" t="s">
        <v>602</v>
      </c>
      <c r="K34" s="28" t="s">
        <v>537</v>
      </c>
      <c r="L34" s="28" t="s">
        <v>609</v>
      </c>
      <c r="M34" s="28" t="s">
        <v>610</v>
      </c>
      <c r="N34" s="74" t="s">
        <v>611</v>
      </c>
      <c r="O34" s="225" t="s">
        <v>350</v>
      </c>
      <c r="P34" s="28" t="s">
        <v>606</v>
      </c>
      <c r="Q34" s="37">
        <v>17.989999999999998</v>
      </c>
      <c r="R34" s="69">
        <f t="shared" si="0"/>
        <v>8.9949999999999992</v>
      </c>
      <c r="S34" s="69">
        <f t="shared" si="1"/>
        <v>0.89949999999999997</v>
      </c>
      <c r="T34" s="38">
        <v>2</v>
      </c>
      <c r="U34" s="39" t="s">
        <v>471</v>
      </c>
      <c r="V34" s="38">
        <v>10</v>
      </c>
      <c r="W34" s="28"/>
      <c r="X34" s="28" t="s">
        <v>561</v>
      </c>
      <c r="Y34" s="38">
        <v>1</v>
      </c>
      <c r="Z34" s="28" t="s">
        <v>561</v>
      </c>
      <c r="AA34" s="38">
        <v>1</v>
      </c>
      <c r="AB34" s="28" t="s">
        <v>504</v>
      </c>
      <c r="AC34" s="38">
        <v>1</v>
      </c>
      <c r="AD34" s="28" t="s">
        <v>472</v>
      </c>
      <c r="AE34" s="189" t="s">
        <v>360</v>
      </c>
      <c r="AF34" s="28" t="s">
        <v>608</v>
      </c>
    </row>
    <row r="35" spans="2:33" hidden="1">
      <c r="B35" s="27">
        <v>28</v>
      </c>
      <c r="C35" s="27">
        <v>1</v>
      </c>
      <c r="D35" s="36">
        <v>44988</v>
      </c>
      <c r="E35" s="65" t="s">
        <v>78</v>
      </c>
      <c r="F35" s="65" t="s">
        <v>82</v>
      </c>
      <c r="G35" s="65" t="s">
        <v>84</v>
      </c>
      <c r="H35" s="66" t="s">
        <v>80</v>
      </c>
      <c r="I35" s="28" t="s">
        <v>601</v>
      </c>
      <c r="J35" s="28" t="s">
        <v>602</v>
      </c>
      <c r="K35" s="28" t="s">
        <v>537</v>
      </c>
      <c r="L35" s="28" t="s">
        <v>612</v>
      </c>
      <c r="M35" s="28" t="s">
        <v>613</v>
      </c>
      <c r="N35" s="74" t="s">
        <v>605</v>
      </c>
      <c r="O35" s="225" t="s">
        <v>350</v>
      </c>
      <c r="P35" s="28" t="s">
        <v>606</v>
      </c>
      <c r="Q35" s="37">
        <v>17.89</v>
      </c>
      <c r="R35" s="69">
        <f t="shared" si="0"/>
        <v>8.9450000000000003</v>
      </c>
      <c r="S35" s="69">
        <f t="shared" si="1"/>
        <v>0.89450000000000007</v>
      </c>
      <c r="T35" s="38">
        <v>2</v>
      </c>
      <c r="U35" s="39" t="s">
        <v>471</v>
      </c>
      <c r="V35" s="38">
        <v>10</v>
      </c>
      <c r="W35" s="28"/>
      <c r="X35" s="28" t="s">
        <v>561</v>
      </c>
      <c r="Y35" s="38">
        <v>1</v>
      </c>
      <c r="Z35" s="28" t="s">
        <v>561</v>
      </c>
      <c r="AA35" s="38">
        <v>1</v>
      </c>
      <c r="AB35" s="28" t="s">
        <v>614</v>
      </c>
      <c r="AC35" s="38">
        <v>1</v>
      </c>
      <c r="AD35" s="28" t="s">
        <v>472</v>
      </c>
      <c r="AE35" s="189" t="s">
        <v>360</v>
      </c>
      <c r="AF35" s="28" t="s">
        <v>608</v>
      </c>
    </row>
    <row r="36" spans="2:33" hidden="1">
      <c r="B36" s="27">
        <v>29</v>
      </c>
      <c r="C36" s="27">
        <v>1</v>
      </c>
      <c r="D36" s="36">
        <v>44988</v>
      </c>
      <c r="E36" s="65" t="s">
        <v>78</v>
      </c>
      <c r="F36" s="65" t="s">
        <v>82</v>
      </c>
      <c r="G36" s="65" t="s">
        <v>84</v>
      </c>
      <c r="H36" s="66" t="s">
        <v>80</v>
      </c>
      <c r="I36" s="28" t="s">
        <v>615</v>
      </c>
      <c r="J36" s="28" t="s">
        <v>616</v>
      </c>
      <c r="K36" s="28" t="s">
        <v>353</v>
      </c>
      <c r="L36" s="28" t="s">
        <v>617</v>
      </c>
      <c r="M36" s="28" t="s">
        <v>618</v>
      </c>
      <c r="N36" s="74" t="s">
        <v>619</v>
      </c>
      <c r="O36" s="225" t="s">
        <v>528</v>
      </c>
      <c r="P36" s="28" t="s">
        <v>529</v>
      </c>
      <c r="Q36" s="37">
        <v>16.16</v>
      </c>
      <c r="R36" s="69">
        <f t="shared" si="0"/>
        <v>8.08</v>
      </c>
      <c r="S36" s="69">
        <f t="shared" si="1"/>
        <v>0.80800000000000005</v>
      </c>
      <c r="T36" s="38">
        <v>2</v>
      </c>
      <c r="U36" s="39" t="s">
        <v>471</v>
      </c>
      <c r="V36" s="38">
        <v>10</v>
      </c>
      <c r="W36" s="28"/>
      <c r="X36" s="28" t="s">
        <v>620</v>
      </c>
      <c r="Y36" s="38">
        <v>1</v>
      </c>
      <c r="Z36" s="28" t="s">
        <v>620</v>
      </c>
      <c r="AA36" s="38">
        <v>1</v>
      </c>
      <c r="AB36" s="28" t="s">
        <v>621</v>
      </c>
      <c r="AC36" s="38">
        <v>1</v>
      </c>
      <c r="AD36" s="28" t="s">
        <v>472</v>
      </c>
      <c r="AE36" s="189" t="s">
        <v>360</v>
      </c>
      <c r="AF36" s="28"/>
    </row>
    <row r="37" spans="2:33" hidden="1">
      <c r="B37" s="27">
        <v>30</v>
      </c>
      <c r="C37" s="27">
        <v>1</v>
      </c>
      <c r="D37" s="36">
        <v>44988</v>
      </c>
      <c r="E37" s="65" t="s">
        <v>78</v>
      </c>
      <c r="F37" s="65" t="s">
        <v>82</v>
      </c>
      <c r="G37" s="65" t="s">
        <v>84</v>
      </c>
      <c r="H37" s="66" t="s">
        <v>80</v>
      </c>
      <c r="I37" s="28" t="s">
        <v>615</v>
      </c>
      <c r="J37" s="28" t="s">
        <v>616</v>
      </c>
      <c r="K37" s="28" t="s">
        <v>353</v>
      </c>
      <c r="L37" s="28" t="s">
        <v>622</v>
      </c>
      <c r="M37" s="28" t="s">
        <v>623</v>
      </c>
      <c r="N37" s="74" t="s">
        <v>624</v>
      </c>
      <c r="O37" s="225" t="s">
        <v>528</v>
      </c>
      <c r="P37" s="28" t="s">
        <v>529</v>
      </c>
      <c r="Q37" s="37">
        <v>37.200000000000003</v>
      </c>
      <c r="R37" s="69">
        <f t="shared" si="0"/>
        <v>6.2</v>
      </c>
      <c r="S37" s="69">
        <f t="shared" si="1"/>
        <v>0.62</v>
      </c>
      <c r="T37" s="38">
        <v>6</v>
      </c>
      <c r="U37" s="39" t="s">
        <v>530</v>
      </c>
      <c r="V37" s="38">
        <v>10</v>
      </c>
      <c r="W37" s="28"/>
      <c r="X37" s="28" t="s">
        <v>620</v>
      </c>
      <c r="Y37" s="38">
        <v>1</v>
      </c>
      <c r="Z37" s="28" t="s">
        <v>620</v>
      </c>
      <c r="AA37" s="38">
        <v>1</v>
      </c>
      <c r="AB37" s="28" t="s">
        <v>621</v>
      </c>
      <c r="AC37" s="38">
        <v>1</v>
      </c>
      <c r="AD37" s="28" t="s">
        <v>472</v>
      </c>
      <c r="AE37" s="189" t="s">
        <v>360</v>
      </c>
      <c r="AF37" s="28"/>
    </row>
    <row r="38" spans="2:33" hidden="1">
      <c r="B38" s="27">
        <v>31</v>
      </c>
      <c r="C38" s="27">
        <v>1</v>
      </c>
      <c r="D38" s="36">
        <v>44988</v>
      </c>
      <c r="E38" s="65" t="s">
        <v>78</v>
      </c>
      <c r="F38" s="65" t="s">
        <v>82</v>
      </c>
      <c r="G38" s="65" t="s">
        <v>84</v>
      </c>
      <c r="H38" s="66" t="s">
        <v>80</v>
      </c>
      <c r="I38" s="28" t="s">
        <v>615</v>
      </c>
      <c r="J38" s="28" t="s">
        <v>616</v>
      </c>
      <c r="K38" s="28" t="s">
        <v>353</v>
      </c>
      <c r="L38" s="28" t="s">
        <v>625</v>
      </c>
      <c r="M38" s="28" t="s">
        <v>626</v>
      </c>
      <c r="N38" s="74" t="s">
        <v>627</v>
      </c>
      <c r="O38" s="225" t="s">
        <v>528</v>
      </c>
      <c r="P38" s="28" t="s">
        <v>529</v>
      </c>
      <c r="Q38" s="37">
        <v>10.8</v>
      </c>
      <c r="R38" s="69">
        <f t="shared" si="0"/>
        <v>10.8</v>
      </c>
      <c r="S38" s="69">
        <f t="shared" si="1"/>
        <v>1.08</v>
      </c>
      <c r="T38" s="38">
        <v>1</v>
      </c>
      <c r="U38" s="39" t="s">
        <v>477</v>
      </c>
      <c r="V38" s="38">
        <v>10</v>
      </c>
      <c r="W38" s="28"/>
      <c r="X38" s="28" t="s">
        <v>620</v>
      </c>
      <c r="Y38" s="38">
        <v>1</v>
      </c>
      <c r="Z38" s="28" t="s">
        <v>620</v>
      </c>
      <c r="AA38" s="38">
        <v>1</v>
      </c>
      <c r="AB38" s="28" t="s">
        <v>621</v>
      </c>
      <c r="AC38" s="38">
        <v>1</v>
      </c>
      <c r="AD38" s="28" t="s">
        <v>472</v>
      </c>
      <c r="AE38" s="189" t="s">
        <v>360</v>
      </c>
      <c r="AF38" s="28"/>
    </row>
    <row r="39" spans="2:33" hidden="1">
      <c r="B39" s="27">
        <v>32</v>
      </c>
      <c r="C39" s="27">
        <v>1</v>
      </c>
      <c r="D39" s="36">
        <v>44988</v>
      </c>
      <c r="E39" s="65" t="s">
        <v>78</v>
      </c>
      <c r="F39" s="65" t="s">
        <v>82</v>
      </c>
      <c r="G39" s="65" t="s">
        <v>84</v>
      </c>
      <c r="H39" s="66" t="s">
        <v>80</v>
      </c>
      <c r="I39" s="28" t="s">
        <v>615</v>
      </c>
      <c r="J39" s="28" t="s">
        <v>616</v>
      </c>
      <c r="K39" s="28" t="s">
        <v>353</v>
      </c>
      <c r="L39" s="28" t="s">
        <v>617</v>
      </c>
      <c r="M39" s="28" t="s">
        <v>628</v>
      </c>
      <c r="N39" s="74" t="s">
        <v>629</v>
      </c>
      <c r="O39" s="225" t="s">
        <v>528</v>
      </c>
      <c r="P39" s="28" t="s">
        <v>529</v>
      </c>
      <c r="Q39" s="37">
        <v>16.16</v>
      </c>
      <c r="R39" s="69">
        <f t="shared" si="0"/>
        <v>8.08</v>
      </c>
      <c r="S39" s="69">
        <f t="shared" si="1"/>
        <v>0.80800000000000005</v>
      </c>
      <c r="T39" s="38">
        <v>2</v>
      </c>
      <c r="U39" s="39" t="s">
        <v>471</v>
      </c>
      <c r="V39" s="38">
        <v>10</v>
      </c>
      <c r="W39" s="28"/>
      <c r="X39" s="28" t="s">
        <v>620</v>
      </c>
      <c r="Y39" s="38">
        <v>1</v>
      </c>
      <c r="Z39" s="28" t="s">
        <v>620</v>
      </c>
      <c r="AA39" s="38">
        <v>1</v>
      </c>
      <c r="AB39" s="28" t="s">
        <v>621</v>
      </c>
      <c r="AC39" s="38">
        <v>1</v>
      </c>
      <c r="AD39" s="28" t="s">
        <v>472</v>
      </c>
      <c r="AE39" s="189" t="s">
        <v>360</v>
      </c>
      <c r="AF39" s="28"/>
    </row>
    <row r="40" spans="2:33">
      <c r="B40" s="27">
        <v>33</v>
      </c>
      <c r="C40" s="27">
        <v>1</v>
      </c>
      <c r="D40" s="36">
        <v>44988</v>
      </c>
      <c r="E40" s="65" t="s">
        <v>78</v>
      </c>
      <c r="F40" s="65" t="s">
        <v>82</v>
      </c>
      <c r="G40" s="65" t="s">
        <v>84</v>
      </c>
      <c r="H40" s="66" t="s">
        <v>80</v>
      </c>
      <c r="I40" s="28" t="s">
        <v>630</v>
      </c>
      <c r="J40" s="28" t="s">
        <v>631</v>
      </c>
      <c r="K40" s="28" t="s">
        <v>537</v>
      </c>
      <c r="L40" s="28" t="s">
        <v>632</v>
      </c>
      <c r="M40" s="28" t="s">
        <v>633</v>
      </c>
      <c r="N40" s="74" t="s">
        <v>634</v>
      </c>
      <c r="O40" s="225" t="s">
        <v>19</v>
      </c>
      <c r="P40" s="28" t="s">
        <v>635</v>
      </c>
      <c r="Q40" s="37">
        <v>13.13</v>
      </c>
      <c r="R40" s="69">
        <f t="shared" ref="R40:R71" si="2">IFERROR(Q40/T40,"-")</f>
        <v>13.13</v>
      </c>
      <c r="S40" s="69">
        <f t="shared" ref="S40:S71" si="3">IFERROR(R40/V40,"-")</f>
        <v>1.3130000000000002</v>
      </c>
      <c r="T40" s="38">
        <v>1</v>
      </c>
      <c r="U40" s="39" t="s">
        <v>477</v>
      </c>
      <c r="V40" s="38">
        <v>10</v>
      </c>
      <c r="W40" s="28"/>
      <c r="X40" s="28"/>
      <c r="Y40" s="38">
        <v>0</v>
      </c>
      <c r="Z40" s="28"/>
      <c r="AA40" s="38">
        <v>0</v>
      </c>
      <c r="AB40" s="28" t="s">
        <v>487</v>
      </c>
      <c r="AC40" s="38">
        <v>1</v>
      </c>
      <c r="AD40" s="28" t="s">
        <v>636</v>
      </c>
      <c r="AE40" s="189" t="s">
        <v>360</v>
      </c>
      <c r="AF40" s="28"/>
    </row>
    <row r="41" spans="2:33">
      <c r="B41" s="27">
        <v>34</v>
      </c>
      <c r="C41" s="27">
        <v>1</v>
      </c>
      <c r="D41" s="36">
        <v>44988</v>
      </c>
      <c r="E41" s="65" t="s">
        <v>78</v>
      </c>
      <c r="F41" s="65" t="s">
        <v>82</v>
      </c>
      <c r="G41" s="65" t="s">
        <v>84</v>
      </c>
      <c r="H41" s="66" t="s">
        <v>80</v>
      </c>
      <c r="I41" s="28" t="s">
        <v>630</v>
      </c>
      <c r="J41" s="28" t="s">
        <v>637</v>
      </c>
      <c r="K41" s="28" t="s">
        <v>537</v>
      </c>
      <c r="L41" s="28" t="s">
        <v>638</v>
      </c>
      <c r="M41" s="28" t="s">
        <v>639</v>
      </c>
      <c r="N41" s="74" t="s">
        <v>638</v>
      </c>
      <c r="O41" s="225" t="s">
        <v>19</v>
      </c>
      <c r="P41" s="28" t="s">
        <v>635</v>
      </c>
      <c r="Q41" s="37">
        <v>28.4</v>
      </c>
      <c r="R41" s="69">
        <f t="shared" si="2"/>
        <v>28.4</v>
      </c>
      <c r="S41" s="69">
        <f t="shared" si="3"/>
        <v>2.84</v>
      </c>
      <c r="T41" s="38">
        <v>1</v>
      </c>
      <c r="U41" s="39" t="s">
        <v>477</v>
      </c>
      <c r="V41" s="38">
        <v>10</v>
      </c>
      <c r="W41" s="28"/>
      <c r="X41" s="28"/>
      <c r="Y41" s="38">
        <v>0</v>
      </c>
      <c r="Z41" s="28"/>
      <c r="AA41" s="38">
        <v>0</v>
      </c>
      <c r="AB41" s="28" t="s">
        <v>479</v>
      </c>
      <c r="AC41" s="38">
        <v>1</v>
      </c>
      <c r="AD41" s="28" t="s">
        <v>472</v>
      </c>
      <c r="AE41" s="189" t="s">
        <v>600</v>
      </c>
      <c r="AF41" s="28"/>
    </row>
    <row r="42" spans="2:33">
      <c r="B42" s="27">
        <v>35</v>
      </c>
      <c r="C42" s="27">
        <v>1</v>
      </c>
      <c r="D42" s="36">
        <v>44988</v>
      </c>
      <c r="E42" s="65" t="s">
        <v>78</v>
      </c>
      <c r="F42" s="65" t="s">
        <v>82</v>
      </c>
      <c r="G42" s="65" t="s">
        <v>84</v>
      </c>
      <c r="H42" s="66" t="s">
        <v>80</v>
      </c>
      <c r="I42" s="28" t="s">
        <v>630</v>
      </c>
      <c r="J42" s="28" t="s">
        <v>640</v>
      </c>
      <c r="K42" s="28" t="s">
        <v>537</v>
      </c>
      <c r="L42" s="28" t="s">
        <v>641</v>
      </c>
      <c r="M42" s="28" t="s">
        <v>642</v>
      </c>
      <c r="N42" s="74" t="s">
        <v>643</v>
      </c>
      <c r="O42" s="225" t="s">
        <v>19</v>
      </c>
      <c r="P42" s="28" t="s">
        <v>635</v>
      </c>
      <c r="Q42" s="37">
        <v>34.65</v>
      </c>
      <c r="R42" s="69">
        <f t="shared" si="2"/>
        <v>34.65</v>
      </c>
      <c r="S42" s="69">
        <f t="shared" si="3"/>
        <v>4.3312499999999998</v>
      </c>
      <c r="T42" s="38">
        <v>1</v>
      </c>
      <c r="U42" s="39" t="s">
        <v>477</v>
      </c>
      <c r="V42" s="38">
        <v>8</v>
      </c>
      <c r="W42" s="28"/>
      <c r="X42" s="28"/>
      <c r="Y42" s="38">
        <v>0</v>
      </c>
      <c r="Z42" s="28"/>
      <c r="AA42" s="38">
        <v>0</v>
      </c>
      <c r="AB42" s="28"/>
      <c r="AC42" s="38">
        <v>0</v>
      </c>
      <c r="AD42" s="28" t="s">
        <v>472</v>
      </c>
      <c r="AE42" s="189" t="s">
        <v>600</v>
      </c>
      <c r="AF42" s="28"/>
      <c r="AG42" s="32"/>
    </row>
    <row r="43" spans="2:33">
      <c r="B43" s="27">
        <v>36</v>
      </c>
      <c r="C43" s="27">
        <v>1</v>
      </c>
      <c r="D43" s="36">
        <v>44988</v>
      </c>
      <c r="E43" s="65" t="s">
        <v>78</v>
      </c>
      <c r="F43" s="65" t="s">
        <v>82</v>
      </c>
      <c r="G43" s="65" t="s">
        <v>84</v>
      </c>
      <c r="H43" s="66" t="s">
        <v>80</v>
      </c>
      <c r="I43" s="28" t="s">
        <v>630</v>
      </c>
      <c r="J43" s="28" t="s">
        <v>644</v>
      </c>
      <c r="K43" s="28" t="s">
        <v>537</v>
      </c>
      <c r="L43" s="28" t="s">
        <v>645</v>
      </c>
      <c r="M43" s="28" t="s">
        <v>646</v>
      </c>
      <c r="N43" s="74" t="s">
        <v>647</v>
      </c>
      <c r="O43" s="225" t="s">
        <v>19</v>
      </c>
      <c r="P43" s="28" t="s">
        <v>635</v>
      </c>
      <c r="Q43" s="37">
        <v>22.97</v>
      </c>
      <c r="R43" s="69">
        <f t="shared" si="2"/>
        <v>22.97</v>
      </c>
      <c r="S43" s="69">
        <f t="shared" si="3"/>
        <v>2.2969999999999997</v>
      </c>
      <c r="T43" s="38">
        <v>1</v>
      </c>
      <c r="U43" s="39" t="s">
        <v>477</v>
      </c>
      <c r="V43" s="38">
        <v>10</v>
      </c>
      <c r="W43" s="28"/>
      <c r="X43" s="28"/>
      <c r="Y43" s="38">
        <v>0</v>
      </c>
      <c r="Z43" s="28"/>
      <c r="AA43" s="38">
        <v>0</v>
      </c>
      <c r="AB43" s="28"/>
      <c r="AC43" s="38">
        <v>0</v>
      </c>
      <c r="AD43" s="28" t="s">
        <v>472</v>
      </c>
      <c r="AE43" s="189" t="s">
        <v>600</v>
      </c>
      <c r="AF43" s="28"/>
    </row>
    <row r="44" spans="2:33">
      <c r="B44" s="27">
        <v>37</v>
      </c>
      <c r="C44" s="27">
        <v>1</v>
      </c>
      <c r="D44" s="36">
        <v>44988</v>
      </c>
      <c r="E44" s="65" t="s">
        <v>78</v>
      </c>
      <c r="F44" s="65" t="s">
        <v>82</v>
      </c>
      <c r="G44" s="65" t="s">
        <v>84</v>
      </c>
      <c r="H44" s="66" t="s">
        <v>80</v>
      </c>
      <c r="I44" s="28" t="s">
        <v>630</v>
      </c>
      <c r="J44" s="28" t="s">
        <v>644</v>
      </c>
      <c r="K44" s="28" t="s">
        <v>537</v>
      </c>
      <c r="L44" s="28" t="s">
        <v>648</v>
      </c>
      <c r="M44" s="28" t="s">
        <v>649</v>
      </c>
      <c r="N44" s="74" t="s">
        <v>650</v>
      </c>
      <c r="O44" s="225" t="s">
        <v>19</v>
      </c>
      <c r="P44" s="28" t="s">
        <v>635</v>
      </c>
      <c r="Q44" s="37">
        <v>39.630000000000003</v>
      </c>
      <c r="R44" s="69">
        <f t="shared" si="2"/>
        <v>39.630000000000003</v>
      </c>
      <c r="S44" s="69">
        <f t="shared" si="3"/>
        <v>2.6420000000000003</v>
      </c>
      <c r="T44" s="38">
        <v>1</v>
      </c>
      <c r="U44" s="39" t="s">
        <v>477</v>
      </c>
      <c r="V44" s="38">
        <v>15</v>
      </c>
      <c r="W44" s="28"/>
      <c r="X44" s="28"/>
      <c r="Y44" s="38">
        <v>0</v>
      </c>
      <c r="Z44" s="28"/>
      <c r="AA44" s="38">
        <v>0</v>
      </c>
      <c r="AB44" s="28"/>
      <c r="AC44" s="38">
        <v>0</v>
      </c>
      <c r="AD44" s="28" t="s">
        <v>472</v>
      </c>
      <c r="AE44" s="189" t="s">
        <v>600</v>
      </c>
      <c r="AF44" s="28"/>
    </row>
    <row r="45" spans="2:33">
      <c r="B45" s="27">
        <v>38</v>
      </c>
      <c r="C45" s="27">
        <v>1</v>
      </c>
      <c r="D45" s="36">
        <v>44988</v>
      </c>
      <c r="E45" s="65" t="s">
        <v>78</v>
      </c>
      <c r="F45" s="65" t="s">
        <v>82</v>
      </c>
      <c r="G45" s="65" t="s">
        <v>84</v>
      </c>
      <c r="H45" s="66" t="s">
        <v>80</v>
      </c>
      <c r="I45" s="28" t="s">
        <v>630</v>
      </c>
      <c r="J45" s="28" t="s">
        <v>651</v>
      </c>
      <c r="K45" s="28" t="s">
        <v>537</v>
      </c>
      <c r="L45" s="28" t="s">
        <v>652</v>
      </c>
      <c r="M45" s="28" t="s">
        <v>653</v>
      </c>
      <c r="N45" s="74" t="s">
        <v>654</v>
      </c>
      <c r="O45" s="225" t="s">
        <v>19</v>
      </c>
      <c r="P45" s="28" t="s">
        <v>635</v>
      </c>
      <c r="Q45" s="37">
        <v>54.4</v>
      </c>
      <c r="R45" s="69">
        <f t="shared" si="2"/>
        <v>10.879999999999999</v>
      </c>
      <c r="S45" s="69">
        <f t="shared" si="3"/>
        <v>1.0879999999999999</v>
      </c>
      <c r="T45" s="38">
        <v>5</v>
      </c>
      <c r="U45" s="39" t="s">
        <v>655</v>
      </c>
      <c r="V45" s="38">
        <v>10</v>
      </c>
      <c r="W45" s="28"/>
      <c r="X45" s="28"/>
      <c r="Y45" s="38">
        <v>0</v>
      </c>
      <c r="Z45" s="28"/>
      <c r="AA45" s="38">
        <v>0</v>
      </c>
      <c r="AB45" s="28"/>
      <c r="AC45" s="38">
        <v>0</v>
      </c>
      <c r="AD45" s="28" t="s">
        <v>472</v>
      </c>
      <c r="AE45" s="189" t="s">
        <v>360</v>
      </c>
      <c r="AF45" s="28"/>
    </row>
    <row r="46" spans="2:33">
      <c r="B46" s="27">
        <v>39</v>
      </c>
      <c r="C46" s="27">
        <v>1</v>
      </c>
      <c r="D46" s="36">
        <v>44988</v>
      </c>
      <c r="E46" s="65" t="s">
        <v>78</v>
      </c>
      <c r="F46" s="65" t="s">
        <v>82</v>
      </c>
      <c r="G46" s="65" t="s">
        <v>84</v>
      </c>
      <c r="H46" s="66" t="s">
        <v>80</v>
      </c>
      <c r="I46" s="28" t="s">
        <v>630</v>
      </c>
      <c r="J46" s="28" t="s">
        <v>656</v>
      </c>
      <c r="K46" s="28" t="s">
        <v>537</v>
      </c>
      <c r="L46" s="28" t="s">
        <v>657</v>
      </c>
      <c r="M46" s="28" t="s">
        <v>658</v>
      </c>
      <c r="N46" s="74" t="s">
        <v>659</v>
      </c>
      <c r="O46" s="225" t="s">
        <v>19</v>
      </c>
      <c r="P46" s="28" t="s">
        <v>635</v>
      </c>
      <c r="Q46" s="37" t="s">
        <v>544</v>
      </c>
      <c r="R46" s="69" t="str">
        <f t="shared" si="2"/>
        <v>-</v>
      </c>
      <c r="S46" s="69" t="str">
        <f t="shared" si="3"/>
        <v>-</v>
      </c>
      <c r="T46" s="38">
        <v>1</v>
      </c>
      <c r="U46" s="39" t="s">
        <v>477</v>
      </c>
      <c r="V46" s="38">
        <v>8</v>
      </c>
      <c r="W46" s="28"/>
      <c r="X46" s="28"/>
      <c r="Y46" s="38">
        <v>0</v>
      </c>
      <c r="Z46" s="28"/>
      <c r="AA46" s="38">
        <v>0</v>
      </c>
      <c r="AB46" s="28"/>
      <c r="AC46" s="38">
        <v>0</v>
      </c>
      <c r="AD46" s="28" t="s">
        <v>472</v>
      </c>
      <c r="AE46" s="189" t="s">
        <v>600</v>
      </c>
      <c r="AF46" s="28"/>
    </row>
    <row r="47" spans="2:33" hidden="1">
      <c r="B47" s="27">
        <v>40</v>
      </c>
      <c r="C47" s="27">
        <v>1</v>
      </c>
      <c r="D47" s="36">
        <v>44988</v>
      </c>
      <c r="E47" s="65" t="s">
        <v>78</v>
      </c>
      <c r="F47" s="65" t="s">
        <v>82</v>
      </c>
      <c r="G47" s="65" t="s">
        <v>84</v>
      </c>
      <c r="H47" s="66" t="s">
        <v>80</v>
      </c>
      <c r="I47" s="15" t="s">
        <v>442</v>
      </c>
      <c r="J47" s="15" t="s">
        <v>473</v>
      </c>
      <c r="K47" s="15" t="s">
        <v>353</v>
      </c>
      <c r="L47" s="28" t="s">
        <v>660</v>
      </c>
      <c r="M47" s="28" t="s">
        <v>661</v>
      </c>
      <c r="N47" s="74" t="s">
        <v>662</v>
      </c>
      <c r="O47" s="195" t="s">
        <v>19</v>
      </c>
      <c r="P47" s="15" t="s">
        <v>444</v>
      </c>
      <c r="Q47" s="37">
        <v>96.05</v>
      </c>
      <c r="R47" s="69">
        <f t="shared" si="2"/>
        <v>8.0041666666666664</v>
      </c>
      <c r="S47" s="69">
        <f t="shared" si="3"/>
        <v>0.80041666666666667</v>
      </c>
      <c r="T47" s="38">
        <v>12</v>
      </c>
      <c r="U47" s="39" t="s">
        <v>579</v>
      </c>
      <c r="V47" s="38">
        <v>10</v>
      </c>
      <c r="W47" s="28"/>
      <c r="X47" s="28" t="s">
        <v>663</v>
      </c>
      <c r="Y47" s="38">
        <v>1</v>
      </c>
      <c r="Z47" s="28" t="s">
        <v>663</v>
      </c>
      <c r="AA47" s="38">
        <v>1</v>
      </c>
      <c r="AB47" s="28" t="s">
        <v>487</v>
      </c>
      <c r="AC47" s="38">
        <v>1</v>
      </c>
      <c r="AD47" s="28" t="s">
        <v>472</v>
      </c>
      <c r="AE47" s="189" t="s">
        <v>360</v>
      </c>
      <c r="AF47" s="28" t="s">
        <v>664</v>
      </c>
    </row>
    <row r="48" spans="2:33" hidden="1">
      <c r="B48" s="27">
        <v>41</v>
      </c>
      <c r="C48" s="27">
        <v>1</v>
      </c>
      <c r="D48" s="36">
        <v>44988</v>
      </c>
      <c r="E48" s="65" t="s">
        <v>78</v>
      </c>
      <c r="F48" s="65" t="s">
        <v>82</v>
      </c>
      <c r="G48" s="65" t="s">
        <v>84</v>
      </c>
      <c r="H48" s="66" t="s">
        <v>80</v>
      </c>
      <c r="I48" s="28" t="s">
        <v>665</v>
      </c>
      <c r="J48" s="28" t="s">
        <v>666</v>
      </c>
      <c r="K48" s="28" t="s">
        <v>353</v>
      </c>
      <c r="L48" s="28" t="s">
        <v>667</v>
      </c>
      <c r="M48" s="28" t="s">
        <v>668</v>
      </c>
      <c r="N48" s="74" t="s">
        <v>669</v>
      </c>
      <c r="O48" s="225" t="s">
        <v>19</v>
      </c>
      <c r="P48" s="28" t="s">
        <v>670</v>
      </c>
      <c r="Q48" s="37">
        <v>13.98</v>
      </c>
      <c r="R48" s="69">
        <f t="shared" si="2"/>
        <v>13.98</v>
      </c>
      <c r="S48" s="69">
        <f t="shared" si="3"/>
        <v>1.3980000000000001</v>
      </c>
      <c r="T48" s="38">
        <v>1</v>
      </c>
      <c r="U48" s="39" t="s">
        <v>477</v>
      </c>
      <c r="V48" s="38">
        <v>10</v>
      </c>
      <c r="W48" s="28"/>
      <c r="X48" s="28" t="s">
        <v>671</v>
      </c>
      <c r="Y48" s="38">
        <v>1</v>
      </c>
      <c r="Z48" s="28" t="s">
        <v>672</v>
      </c>
      <c r="AA48" s="38">
        <v>1</v>
      </c>
      <c r="AB48" s="28" t="s">
        <v>673</v>
      </c>
      <c r="AC48" s="38">
        <v>1</v>
      </c>
      <c r="AD48" s="28" t="s">
        <v>472</v>
      </c>
      <c r="AE48" s="189" t="s">
        <v>600</v>
      </c>
      <c r="AF48" s="28"/>
    </row>
    <row r="49" spans="2:32">
      <c r="B49" s="27">
        <v>42</v>
      </c>
      <c r="C49" s="27">
        <v>1</v>
      </c>
      <c r="D49" s="36">
        <v>44988</v>
      </c>
      <c r="E49" s="65" t="s">
        <v>78</v>
      </c>
      <c r="F49" s="65" t="s">
        <v>82</v>
      </c>
      <c r="G49" s="65" t="s">
        <v>84</v>
      </c>
      <c r="H49" s="66" t="s">
        <v>80</v>
      </c>
      <c r="I49" s="28" t="s">
        <v>674</v>
      </c>
      <c r="J49" s="28" t="s">
        <v>675</v>
      </c>
      <c r="K49" s="28" t="s">
        <v>537</v>
      </c>
      <c r="L49" s="28" t="s">
        <v>676</v>
      </c>
      <c r="M49" s="28" t="s">
        <v>677</v>
      </c>
      <c r="N49" s="74" t="s">
        <v>678</v>
      </c>
      <c r="O49" s="225" t="s">
        <v>350</v>
      </c>
      <c r="P49" s="28"/>
      <c r="Q49" s="37">
        <v>30.29</v>
      </c>
      <c r="R49" s="69">
        <f t="shared" si="2"/>
        <v>30.29</v>
      </c>
      <c r="S49" s="69">
        <f t="shared" si="3"/>
        <v>1.8931249999999999</v>
      </c>
      <c r="T49" s="38">
        <v>1</v>
      </c>
      <c r="U49" s="39" t="s">
        <v>477</v>
      </c>
      <c r="V49" s="38">
        <v>16</v>
      </c>
      <c r="W49" s="28"/>
      <c r="X49" s="28" t="s">
        <v>679</v>
      </c>
      <c r="Y49" s="38">
        <v>0</v>
      </c>
      <c r="Z49" s="28"/>
      <c r="AA49" s="38">
        <v>0</v>
      </c>
      <c r="AB49" s="28"/>
      <c r="AC49" s="38">
        <v>0</v>
      </c>
      <c r="AD49" s="28" t="s">
        <v>472</v>
      </c>
      <c r="AE49" s="189" t="s">
        <v>600</v>
      </c>
      <c r="AF49" s="28" t="s">
        <v>680</v>
      </c>
    </row>
    <row r="50" spans="2:32">
      <c r="B50" s="27">
        <v>43</v>
      </c>
      <c r="C50" s="27">
        <v>1</v>
      </c>
      <c r="D50" s="36">
        <v>44988</v>
      </c>
      <c r="E50" s="65" t="s">
        <v>78</v>
      </c>
      <c r="F50" s="65" t="s">
        <v>82</v>
      </c>
      <c r="G50" s="65" t="s">
        <v>84</v>
      </c>
      <c r="H50" s="66" t="s">
        <v>80</v>
      </c>
      <c r="I50" s="28" t="s">
        <v>681</v>
      </c>
      <c r="J50" s="28" t="s">
        <v>682</v>
      </c>
      <c r="K50" s="28" t="s">
        <v>537</v>
      </c>
      <c r="L50" s="28" t="s">
        <v>683</v>
      </c>
      <c r="M50" s="28" t="s">
        <v>684</v>
      </c>
      <c r="N50" s="74" t="s">
        <v>685</v>
      </c>
      <c r="O50" s="225" t="s">
        <v>350</v>
      </c>
      <c r="P50" s="28"/>
      <c r="Q50" s="37">
        <v>28.28</v>
      </c>
      <c r="R50" s="69">
        <f t="shared" si="2"/>
        <v>28.28</v>
      </c>
      <c r="S50" s="69">
        <f t="shared" si="3"/>
        <v>2.8280000000000003</v>
      </c>
      <c r="T50" s="38">
        <v>1</v>
      </c>
      <c r="U50" s="39" t="s">
        <v>477</v>
      </c>
      <c r="V50" s="38">
        <v>10</v>
      </c>
      <c r="W50" s="28"/>
      <c r="X50" s="28"/>
      <c r="Y50" s="38">
        <v>0</v>
      </c>
      <c r="Z50" s="28"/>
      <c r="AA50" s="38">
        <v>0</v>
      </c>
      <c r="AB50" s="28"/>
      <c r="AC50" s="38">
        <v>0</v>
      </c>
      <c r="AD50" s="28" t="s">
        <v>472</v>
      </c>
      <c r="AE50" s="189"/>
      <c r="AF50" s="28"/>
    </row>
    <row r="51" spans="2:32">
      <c r="B51" s="27">
        <v>44</v>
      </c>
      <c r="C51" s="27">
        <v>1</v>
      </c>
      <c r="D51" s="36">
        <v>44988</v>
      </c>
      <c r="E51" s="65" t="s">
        <v>78</v>
      </c>
      <c r="F51" s="65" t="s">
        <v>82</v>
      </c>
      <c r="G51" s="65" t="s">
        <v>84</v>
      </c>
      <c r="H51" s="66" t="s">
        <v>80</v>
      </c>
      <c r="I51" s="28" t="s">
        <v>686</v>
      </c>
      <c r="J51" s="28" t="s">
        <v>687</v>
      </c>
      <c r="K51" s="28" t="s">
        <v>353</v>
      </c>
      <c r="L51" s="28" t="s">
        <v>688</v>
      </c>
      <c r="M51" s="28" t="s">
        <v>689</v>
      </c>
      <c r="N51" s="74" t="s">
        <v>690</v>
      </c>
      <c r="O51" s="225" t="s">
        <v>350</v>
      </c>
      <c r="P51" s="28" t="s">
        <v>691</v>
      </c>
      <c r="Q51" s="37">
        <v>18.059999999999999</v>
      </c>
      <c r="R51" s="69">
        <f t="shared" si="2"/>
        <v>4.5149999999999997</v>
      </c>
      <c r="S51" s="69">
        <f t="shared" si="3"/>
        <v>0.45149999999999996</v>
      </c>
      <c r="T51" s="38">
        <v>4</v>
      </c>
      <c r="U51" s="39" t="s">
        <v>535</v>
      </c>
      <c r="V51" s="38">
        <v>10</v>
      </c>
      <c r="W51" s="28" t="s">
        <v>692</v>
      </c>
      <c r="X51" s="28" t="s">
        <v>350</v>
      </c>
      <c r="Y51" s="38">
        <v>0</v>
      </c>
      <c r="Z51" s="28"/>
      <c r="AA51" s="38">
        <v>0</v>
      </c>
      <c r="AB51" s="28" t="s">
        <v>693</v>
      </c>
      <c r="AC51" s="38">
        <v>1</v>
      </c>
      <c r="AD51" s="28" t="s">
        <v>472</v>
      </c>
      <c r="AE51" s="189"/>
      <c r="AF51" s="28"/>
    </row>
    <row r="52" spans="2:32" hidden="1">
      <c r="B52" s="27">
        <v>45</v>
      </c>
      <c r="C52" s="27">
        <v>1</v>
      </c>
      <c r="D52" s="36">
        <v>44988</v>
      </c>
      <c r="E52" s="65" t="s">
        <v>78</v>
      </c>
      <c r="F52" s="65" t="s">
        <v>82</v>
      </c>
      <c r="G52" s="65" t="s">
        <v>84</v>
      </c>
      <c r="H52" s="66" t="s">
        <v>80</v>
      </c>
      <c r="I52" s="28" t="s">
        <v>414</v>
      </c>
      <c r="J52" s="28" t="s">
        <v>694</v>
      </c>
      <c r="K52" s="28" t="s">
        <v>353</v>
      </c>
      <c r="L52" s="28" t="s">
        <v>695</v>
      </c>
      <c r="M52" s="28" t="s">
        <v>696</v>
      </c>
      <c r="N52" s="74" t="s">
        <v>697</v>
      </c>
      <c r="O52" s="225" t="s">
        <v>19</v>
      </c>
      <c r="P52" s="28" t="s">
        <v>416</v>
      </c>
      <c r="Q52" s="37">
        <v>12.82</v>
      </c>
      <c r="R52" s="69">
        <f t="shared" si="2"/>
        <v>12.82</v>
      </c>
      <c r="S52" s="69">
        <f t="shared" si="3"/>
        <v>1.282</v>
      </c>
      <c r="T52" s="38">
        <v>1</v>
      </c>
      <c r="U52" s="39" t="s">
        <v>477</v>
      </c>
      <c r="V52" s="38">
        <v>10</v>
      </c>
      <c r="W52" s="28"/>
      <c r="X52" s="28" t="s">
        <v>698</v>
      </c>
      <c r="Y52" s="38">
        <v>1</v>
      </c>
      <c r="Z52" s="28" t="s">
        <v>699</v>
      </c>
      <c r="AA52" s="38">
        <v>1</v>
      </c>
      <c r="AB52" s="28" t="s">
        <v>700</v>
      </c>
      <c r="AC52" s="38">
        <v>1</v>
      </c>
      <c r="AD52" s="28" t="s">
        <v>472</v>
      </c>
      <c r="AE52" s="189" t="s">
        <v>360</v>
      </c>
      <c r="AF52" s="28" t="s">
        <v>701</v>
      </c>
    </row>
    <row r="53" spans="2:32" hidden="1">
      <c r="B53" s="27">
        <v>46</v>
      </c>
      <c r="C53" s="27">
        <v>1</v>
      </c>
      <c r="D53" s="36">
        <v>44988</v>
      </c>
      <c r="E53" s="65" t="s">
        <v>78</v>
      </c>
      <c r="F53" s="65" t="s">
        <v>82</v>
      </c>
      <c r="G53" s="65" t="s">
        <v>84</v>
      </c>
      <c r="H53" s="66" t="s">
        <v>80</v>
      </c>
      <c r="I53" s="28" t="s">
        <v>414</v>
      </c>
      <c r="J53" s="28" t="s">
        <v>694</v>
      </c>
      <c r="K53" s="28" t="s">
        <v>353</v>
      </c>
      <c r="L53" s="28" t="s">
        <v>702</v>
      </c>
      <c r="M53" s="28" t="s">
        <v>703</v>
      </c>
      <c r="N53" s="74" t="s">
        <v>704</v>
      </c>
      <c r="O53" s="225" t="s">
        <v>19</v>
      </c>
      <c r="P53" s="28" t="s">
        <v>416</v>
      </c>
      <c r="Q53" s="37">
        <v>17.47</v>
      </c>
      <c r="R53" s="69">
        <f t="shared" si="2"/>
        <v>8.7349999999999994</v>
      </c>
      <c r="S53" s="69">
        <f t="shared" si="3"/>
        <v>0.87349999999999994</v>
      </c>
      <c r="T53" s="38">
        <v>2</v>
      </c>
      <c r="U53" s="39" t="s">
        <v>471</v>
      </c>
      <c r="V53" s="38">
        <v>10</v>
      </c>
      <c r="W53" s="28"/>
      <c r="X53" s="28" t="s">
        <v>699</v>
      </c>
      <c r="Y53" s="38">
        <v>1</v>
      </c>
      <c r="Z53" s="28" t="s">
        <v>699</v>
      </c>
      <c r="AA53" s="38">
        <v>1</v>
      </c>
      <c r="AB53" s="28" t="s">
        <v>705</v>
      </c>
      <c r="AC53" s="38">
        <v>1</v>
      </c>
      <c r="AD53" s="28" t="s">
        <v>472</v>
      </c>
      <c r="AE53" s="189" t="s">
        <v>360</v>
      </c>
      <c r="AF53" s="28"/>
    </row>
    <row r="54" spans="2:32" hidden="1">
      <c r="B54" s="27">
        <v>47</v>
      </c>
      <c r="C54" s="27">
        <v>1</v>
      </c>
      <c r="D54" s="36">
        <v>44988</v>
      </c>
      <c r="E54" s="65" t="s">
        <v>78</v>
      </c>
      <c r="F54" s="65" t="s">
        <v>82</v>
      </c>
      <c r="G54" s="65" t="s">
        <v>84</v>
      </c>
      <c r="H54" s="66" t="s">
        <v>80</v>
      </c>
      <c r="I54" s="28" t="s">
        <v>706</v>
      </c>
      <c r="J54" s="28" t="s">
        <v>707</v>
      </c>
      <c r="K54" s="28" t="s">
        <v>353</v>
      </c>
      <c r="L54" s="28" t="s">
        <v>708</v>
      </c>
      <c r="M54" s="28" t="s">
        <v>709</v>
      </c>
      <c r="N54" s="74" t="s">
        <v>710</v>
      </c>
      <c r="O54" s="225" t="s">
        <v>350</v>
      </c>
      <c r="P54" s="28" t="s">
        <v>711</v>
      </c>
      <c r="Q54" s="37">
        <v>48.41</v>
      </c>
      <c r="R54" s="69">
        <f t="shared" si="2"/>
        <v>4.0341666666666667</v>
      </c>
      <c r="S54" s="69">
        <f t="shared" si="3"/>
        <v>0.40341666666666665</v>
      </c>
      <c r="T54" s="38">
        <v>12</v>
      </c>
      <c r="U54" s="39" t="s">
        <v>579</v>
      </c>
      <c r="V54" s="38">
        <v>10</v>
      </c>
      <c r="W54" s="28"/>
      <c r="X54" s="28" t="s">
        <v>712</v>
      </c>
      <c r="Y54" s="38">
        <v>1</v>
      </c>
      <c r="Z54" s="28"/>
      <c r="AA54" s="38">
        <v>0</v>
      </c>
      <c r="AB54" s="28"/>
      <c r="AC54" s="38">
        <v>0</v>
      </c>
      <c r="AD54" s="28" t="s">
        <v>472</v>
      </c>
      <c r="AE54" s="189"/>
      <c r="AF54" s="28" t="s">
        <v>713</v>
      </c>
    </row>
    <row r="55" spans="2:32" hidden="1">
      <c r="B55" s="27">
        <v>48</v>
      </c>
      <c r="C55" s="27">
        <v>1</v>
      </c>
      <c r="D55" s="36">
        <v>44988</v>
      </c>
      <c r="E55" s="65" t="s">
        <v>78</v>
      </c>
      <c r="F55" s="65" t="s">
        <v>82</v>
      </c>
      <c r="G55" s="65" t="s">
        <v>84</v>
      </c>
      <c r="H55" s="66" t="s">
        <v>80</v>
      </c>
      <c r="I55" s="28" t="s">
        <v>706</v>
      </c>
      <c r="J55" s="28" t="s">
        <v>707</v>
      </c>
      <c r="K55" s="28" t="s">
        <v>353</v>
      </c>
      <c r="L55" s="28" t="s">
        <v>714</v>
      </c>
      <c r="M55" s="28" t="s">
        <v>715</v>
      </c>
      <c r="N55" s="74" t="s">
        <v>716</v>
      </c>
      <c r="O55" s="225" t="s">
        <v>350</v>
      </c>
      <c r="P55" s="28" t="s">
        <v>711</v>
      </c>
      <c r="Q55" s="37">
        <v>20.89</v>
      </c>
      <c r="R55" s="69">
        <f t="shared" si="2"/>
        <v>6.9633333333333338</v>
      </c>
      <c r="S55" s="69">
        <f t="shared" si="3"/>
        <v>0.69633333333333336</v>
      </c>
      <c r="T55" s="38">
        <v>3</v>
      </c>
      <c r="U55" s="39" t="s">
        <v>503</v>
      </c>
      <c r="V55" s="38">
        <v>10</v>
      </c>
      <c r="W55" s="28"/>
      <c r="X55" s="28" t="s">
        <v>717</v>
      </c>
      <c r="Y55" s="38">
        <v>1</v>
      </c>
      <c r="Z55" s="28" t="s">
        <v>717</v>
      </c>
      <c r="AA55" s="38">
        <v>1</v>
      </c>
      <c r="AB55" s="28" t="s">
        <v>718</v>
      </c>
      <c r="AC55" s="38">
        <v>1</v>
      </c>
      <c r="AD55" s="28" t="s">
        <v>472</v>
      </c>
      <c r="AE55" s="189"/>
      <c r="AF55" s="28" t="s">
        <v>719</v>
      </c>
    </row>
    <row r="56" spans="2:32" hidden="1">
      <c r="B56" s="27">
        <v>49</v>
      </c>
      <c r="C56" s="27">
        <v>1</v>
      </c>
      <c r="D56" s="36">
        <v>44988</v>
      </c>
      <c r="E56" s="65" t="s">
        <v>78</v>
      </c>
      <c r="F56" s="65" t="s">
        <v>82</v>
      </c>
      <c r="G56" s="65" t="s">
        <v>84</v>
      </c>
      <c r="H56" s="66" t="s">
        <v>80</v>
      </c>
      <c r="I56" s="28" t="s">
        <v>720</v>
      </c>
      <c r="J56" s="28" t="s">
        <v>721</v>
      </c>
      <c r="K56" s="28" t="s">
        <v>353</v>
      </c>
      <c r="L56" s="28" t="s">
        <v>722</v>
      </c>
      <c r="M56" s="28" t="s">
        <v>723</v>
      </c>
      <c r="N56" s="74" t="s">
        <v>724</v>
      </c>
      <c r="O56" s="225" t="s">
        <v>350</v>
      </c>
      <c r="P56" s="28"/>
      <c r="Q56" s="37">
        <v>53.92</v>
      </c>
      <c r="R56" s="69">
        <f t="shared" si="2"/>
        <v>8.9866666666666664</v>
      </c>
      <c r="S56" s="69">
        <f t="shared" si="3"/>
        <v>0.89866666666666661</v>
      </c>
      <c r="T56" s="38">
        <v>6</v>
      </c>
      <c r="U56" s="39" t="s">
        <v>530</v>
      </c>
      <c r="V56" s="38">
        <v>10</v>
      </c>
      <c r="W56" s="28"/>
      <c r="X56" s="28" t="s">
        <v>725</v>
      </c>
      <c r="Y56" s="38">
        <v>1</v>
      </c>
      <c r="Z56" s="28" t="s">
        <v>725</v>
      </c>
      <c r="AA56" s="38">
        <v>1</v>
      </c>
      <c r="AB56" s="28"/>
      <c r="AC56" s="38">
        <v>0</v>
      </c>
      <c r="AD56" s="28" t="s">
        <v>472</v>
      </c>
      <c r="AE56" s="189"/>
      <c r="AF56" s="28"/>
    </row>
    <row r="57" spans="2:32">
      <c r="B57" s="27">
        <v>50</v>
      </c>
      <c r="C57" s="27">
        <v>1</v>
      </c>
      <c r="D57" s="36">
        <v>44988</v>
      </c>
      <c r="E57" s="65" t="s">
        <v>78</v>
      </c>
      <c r="F57" s="65" t="s">
        <v>82</v>
      </c>
      <c r="G57" s="65" t="s">
        <v>84</v>
      </c>
      <c r="H57" s="66" t="s">
        <v>80</v>
      </c>
      <c r="I57" s="28" t="s">
        <v>726</v>
      </c>
      <c r="J57" s="28" t="s">
        <v>727</v>
      </c>
      <c r="K57" s="28" t="s">
        <v>353</v>
      </c>
      <c r="L57" s="28" t="s">
        <v>728</v>
      </c>
      <c r="M57" s="28" t="s">
        <v>729</v>
      </c>
      <c r="N57" s="74" t="s">
        <v>730</v>
      </c>
      <c r="O57" s="225" t="s">
        <v>350</v>
      </c>
      <c r="P57" s="28" t="s">
        <v>731</v>
      </c>
      <c r="Q57" s="37">
        <v>17.5</v>
      </c>
      <c r="R57" s="69">
        <f t="shared" si="2"/>
        <v>17.5</v>
      </c>
      <c r="S57" s="69">
        <f t="shared" si="3"/>
        <v>1.4583333333333333</v>
      </c>
      <c r="T57" s="38">
        <v>1</v>
      </c>
      <c r="U57" s="39" t="s">
        <v>477</v>
      </c>
      <c r="V57" s="38">
        <v>12</v>
      </c>
      <c r="W57" s="28"/>
      <c r="X57" s="28"/>
      <c r="Y57" s="38">
        <v>0</v>
      </c>
      <c r="Z57" s="28"/>
      <c r="AA57" s="38">
        <v>0</v>
      </c>
      <c r="AB57" s="28" t="s">
        <v>732</v>
      </c>
      <c r="AC57" s="38">
        <v>1</v>
      </c>
      <c r="AD57" s="28" t="s">
        <v>472</v>
      </c>
      <c r="AE57" s="189" t="s">
        <v>600</v>
      </c>
      <c r="AF57" s="28" t="s">
        <v>733</v>
      </c>
    </row>
    <row r="58" spans="2:32">
      <c r="B58" s="27">
        <v>51</v>
      </c>
      <c r="C58" s="27">
        <v>42</v>
      </c>
      <c r="D58" s="36">
        <v>45001</v>
      </c>
      <c r="E58" s="65" t="s">
        <v>179</v>
      </c>
      <c r="F58" s="65" t="s">
        <v>87</v>
      </c>
      <c r="G58" s="65" t="s">
        <v>89</v>
      </c>
      <c r="H58" s="66" t="s">
        <v>183</v>
      </c>
      <c r="J58" s="15" t="s">
        <v>734</v>
      </c>
      <c r="L58" s="15" t="s">
        <v>735</v>
      </c>
      <c r="N58" s="60" t="s">
        <v>350</v>
      </c>
      <c r="O58" s="225" t="s">
        <v>350</v>
      </c>
      <c r="Q58" s="37"/>
      <c r="R58" s="69" t="str">
        <f t="shared" si="2"/>
        <v>-</v>
      </c>
      <c r="S58" s="69" t="str">
        <f t="shared" si="3"/>
        <v>-</v>
      </c>
      <c r="T58" s="38"/>
      <c r="U58" s="39" t="s">
        <v>736</v>
      </c>
      <c r="X58" s="15"/>
      <c r="Y58" s="38">
        <v>0</v>
      </c>
      <c r="Z58" s="15" t="s">
        <v>486</v>
      </c>
      <c r="AA58" s="38">
        <v>0</v>
      </c>
      <c r="AC58" s="38">
        <v>0</v>
      </c>
      <c r="AD58" s="15" t="s">
        <v>472</v>
      </c>
      <c r="AE58" s="189"/>
    </row>
    <row r="59" spans="2:32">
      <c r="B59" s="27">
        <v>52</v>
      </c>
      <c r="C59" s="27">
        <v>23</v>
      </c>
      <c r="D59" s="36">
        <v>45023</v>
      </c>
      <c r="E59" s="150" t="s">
        <v>137</v>
      </c>
      <c r="F59" s="150" t="s">
        <v>87</v>
      </c>
      <c r="G59" s="150" t="s">
        <v>89</v>
      </c>
      <c r="H59" s="151" t="s">
        <v>737</v>
      </c>
      <c r="I59" s="15" t="s">
        <v>374</v>
      </c>
      <c r="J59" s="15" t="s">
        <v>406</v>
      </c>
      <c r="K59" s="28" t="s">
        <v>353</v>
      </c>
      <c r="L59" s="15" t="s">
        <v>738</v>
      </c>
      <c r="M59" s="15" t="s">
        <v>739</v>
      </c>
      <c r="N59" s="60" t="s">
        <v>740</v>
      </c>
      <c r="O59" s="195" t="s">
        <v>19</v>
      </c>
      <c r="P59" s="15" t="s">
        <v>376</v>
      </c>
      <c r="Q59" s="37">
        <v>2.99</v>
      </c>
      <c r="R59" s="69">
        <f t="shared" si="2"/>
        <v>2.99</v>
      </c>
      <c r="S59" s="69">
        <f t="shared" si="3"/>
        <v>0.29900000000000004</v>
      </c>
      <c r="T59" s="38">
        <v>1</v>
      </c>
      <c r="U59" s="39" t="s">
        <v>477</v>
      </c>
      <c r="V59" s="27">
        <v>10</v>
      </c>
      <c r="W59" s="40" t="s">
        <v>741</v>
      </c>
      <c r="X59" s="15" t="s">
        <v>350</v>
      </c>
      <c r="Y59" s="38">
        <v>0</v>
      </c>
      <c r="AA59" s="27">
        <v>0</v>
      </c>
      <c r="AC59" s="27">
        <v>0</v>
      </c>
      <c r="AD59" s="15" t="s">
        <v>472</v>
      </c>
      <c r="AE59" s="189"/>
      <c r="AF59" s="15" t="s">
        <v>742</v>
      </c>
    </row>
    <row r="60" spans="2:32" hidden="1">
      <c r="B60" s="27">
        <v>53</v>
      </c>
      <c r="C60" s="27">
        <v>23</v>
      </c>
      <c r="D60" s="36">
        <v>44991</v>
      </c>
      <c r="E60" s="65" t="s">
        <v>137</v>
      </c>
      <c r="F60" s="65" t="s">
        <v>87</v>
      </c>
      <c r="G60" s="65" t="s">
        <v>89</v>
      </c>
      <c r="H60" s="66" t="s">
        <v>138</v>
      </c>
      <c r="I60" s="28" t="s">
        <v>743</v>
      </c>
      <c r="J60" s="28" t="s">
        <v>744</v>
      </c>
      <c r="K60" s="28" t="s">
        <v>353</v>
      </c>
      <c r="L60" s="28" t="s">
        <v>745</v>
      </c>
      <c r="M60" s="28" t="s">
        <v>746</v>
      </c>
      <c r="N60" s="74" t="s">
        <v>747</v>
      </c>
      <c r="O60" s="225" t="s">
        <v>350</v>
      </c>
      <c r="P60" s="28"/>
      <c r="Q60" s="37">
        <v>14.99</v>
      </c>
      <c r="R60" s="69">
        <f t="shared" si="2"/>
        <v>7.4950000000000001</v>
      </c>
      <c r="S60" s="69">
        <f t="shared" si="3"/>
        <v>0.93687500000000001</v>
      </c>
      <c r="T60" s="38">
        <v>2</v>
      </c>
      <c r="U60" s="39" t="s">
        <v>471</v>
      </c>
      <c r="V60" s="38">
        <v>8</v>
      </c>
      <c r="W60" s="28"/>
      <c r="X60" s="28" t="s">
        <v>748</v>
      </c>
      <c r="Y60" s="38">
        <v>1</v>
      </c>
      <c r="Z60" s="28" t="s">
        <v>748</v>
      </c>
      <c r="AA60" s="38">
        <v>1</v>
      </c>
      <c r="AB60" s="28"/>
      <c r="AC60" s="38">
        <v>0</v>
      </c>
      <c r="AD60" s="28" t="s">
        <v>472</v>
      </c>
      <c r="AE60" s="189"/>
      <c r="AF60" s="28"/>
    </row>
    <row r="61" spans="2:32" hidden="1">
      <c r="B61" s="27">
        <v>54</v>
      </c>
      <c r="C61" s="27">
        <v>23</v>
      </c>
      <c r="D61" s="36">
        <v>44991</v>
      </c>
      <c r="E61" s="65" t="s">
        <v>137</v>
      </c>
      <c r="F61" s="65" t="s">
        <v>87</v>
      </c>
      <c r="G61" s="65" t="s">
        <v>89</v>
      </c>
      <c r="H61" s="66" t="s">
        <v>138</v>
      </c>
      <c r="I61" s="28" t="s">
        <v>414</v>
      </c>
      <c r="J61" s="28" t="s">
        <v>694</v>
      </c>
      <c r="K61" s="28" t="s">
        <v>353</v>
      </c>
      <c r="L61" s="28" t="s">
        <v>749</v>
      </c>
      <c r="M61" s="28" t="s">
        <v>750</v>
      </c>
      <c r="N61" s="74" t="s">
        <v>751</v>
      </c>
      <c r="O61" s="225" t="s">
        <v>19</v>
      </c>
      <c r="P61" s="28" t="s">
        <v>416</v>
      </c>
      <c r="Q61" s="37">
        <v>17.989999999999998</v>
      </c>
      <c r="R61" s="69">
        <f t="shared" si="2"/>
        <v>8.9949999999999992</v>
      </c>
      <c r="S61" s="69">
        <f t="shared" si="3"/>
        <v>0.89949999999999997</v>
      </c>
      <c r="T61" s="38">
        <v>2</v>
      </c>
      <c r="U61" s="39" t="s">
        <v>471</v>
      </c>
      <c r="V61" s="38">
        <v>10</v>
      </c>
      <c r="W61" s="28"/>
      <c r="X61" s="28" t="s">
        <v>752</v>
      </c>
      <c r="Y61" s="38">
        <v>1</v>
      </c>
      <c r="Z61" s="28" t="s">
        <v>752</v>
      </c>
      <c r="AA61" s="38">
        <v>1</v>
      </c>
      <c r="AB61" s="28"/>
      <c r="AC61" s="38">
        <v>0</v>
      </c>
      <c r="AD61" s="28" t="s">
        <v>472</v>
      </c>
      <c r="AE61" s="189" t="s">
        <v>360</v>
      </c>
      <c r="AF61" s="28"/>
    </row>
    <row r="62" spans="2:32">
      <c r="B62" s="27">
        <v>55</v>
      </c>
      <c r="C62" s="27">
        <v>16</v>
      </c>
      <c r="D62" s="36">
        <v>45001</v>
      </c>
      <c r="E62" s="65" t="s">
        <v>122</v>
      </c>
      <c r="F62" s="65" t="s">
        <v>87</v>
      </c>
      <c r="G62" s="65" t="s">
        <v>89</v>
      </c>
      <c r="H62" s="66" t="s">
        <v>123</v>
      </c>
      <c r="I62" s="15" t="s">
        <v>122</v>
      </c>
      <c r="J62" s="15" t="s">
        <v>753</v>
      </c>
      <c r="K62" s="15" t="s">
        <v>353</v>
      </c>
      <c r="L62" s="15" t="s">
        <v>754</v>
      </c>
      <c r="M62" s="15" t="s">
        <v>755</v>
      </c>
      <c r="N62" s="60" t="s">
        <v>756</v>
      </c>
      <c r="O62" s="225" t="s">
        <v>350</v>
      </c>
      <c r="P62" s="15" t="s">
        <v>122</v>
      </c>
      <c r="Q62" s="37">
        <v>14.99</v>
      </c>
      <c r="R62" s="69">
        <f t="shared" si="2"/>
        <v>4.996666666666667</v>
      </c>
      <c r="S62" s="69">
        <f t="shared" si="3"/>
        <v>0.4996666666666667</v>
      </c>
      <c r="T62" s="38">
        <v>3</v>
      </c>
      <c r="U62" s="39" t="s">
        <v>503</v>
      </c>
      <c r="V62" s="27">
        <v>10</v>
      </c>
      <c r="X62" s="15"/>
      <c r="Y62" s="38">
        <v>0</v>
      </c>
      <c r="Z62" s="15" t="s">
        <v>486</v>
      </c>
      <c r="AA62" s="38">
        <v>0</v>
      </c>
      <c r="AC62" s="38">
        <v>0</v>
      </c>
      <c r="AD62" s="15" t="s">
        <v>472</v>
      </c>
      <c r="AE62" s="189"/>
    </row>
    <row r="63" spans="2:32">
      <c r="B63" s="27">
        <v>56</v>
      </c>
      <c r="C63" s="27">
        <v>16</v>
      </c>
      <c r="D63" s="36">
        <v>45001</v>
      </c>
      <c r="E63" s="65" t="s">
        <v>122</v>
      </c>
      <c r="F63" s="65" t="s">
        <v>87</v>
      </c>
      <c r="G63" s="65" t="s">
        <v>89</v>
      </c>
      <c r="H63" s="66" t="s">
        <v>123</v>
      </c>
      <c r="I63" s="15" t="s">
        <v>122</v>
      </c>
      <c r="J63" s="15" t="s">
        <v>753</v>
      </c>
      <c r="K63" s="15" t="s">
        <v>353</v>
      </c>
      <c r="L63" s="15" t="s">
        <v>757</v>
      </c>
      <c r="M63" s="15" t="s">
        <v>758</v>
      </c>
      <c r="N63" s="60" t="s">
        <v>759</v>
      </c>
      <c r="O63" s="225" t="s">
        <v>350</v>
      </c>
      <c r="P63" s="15" t="s">
        <v>122</v>
      </c>
      <c r="Q63" s="37">
        <v>5.99</v>
      </c>
      <c r="R63" s="69">
        <f t="shared" si="2"/>
        <v>5.99</v>
      </c>
      <c r="S63" s="69">
        <f t="shared" si="3"/>
        <v>0.59899999999999998</v>
      </c>
      <c r="T63" s="38">
        <v>1</v>
      </c>
      <c r="U63" s="39" t="s">
        <v>477</v>
      </c>
      <c r="V63" s="27">
        <v>10</v>
      </c>
      <c r="X63" s="15"/>
      <c r="Y63" s="38">
        <v>0</v>
      </c>
      <c r="Z63" s="15" t="s">
        <v>486</v>
      </c>
      <c r="AA63" s="38">
        <v>0</v>
      </c>
      <c r="AC63" s="38">
        <v>0</v>
      </c>
      <c r="AD63" s="15" t="s">
        <v>472</v>
      </c>
      <c r="AE63" s="189"/>
    </row>
    <row r="64" spans="2:32" hidden="1">
      <c r="B64" s="27">
        <v>57</v>
      </c>
      <c r="C64" s="27">
        <v>25</v>
      </c>
      <c r="D64" s="36">
        <v>44994</v>
      </c>
      <c r="E64" s="65" t="s">
        <v>142</v>
      </c>
      <c r="F64" s="65" t="s">
        <v>87</v>
      </c>
      <c r="G64" s="65" t="s">
        <v>89</v>
      </c>
      <c r="H64" s="66" t="s">
        <v>143</v>
      </c>
      <c r="I64" s="15" t="s">
        <v>374</v>
      </c>
      <c r="J64" s="28" t="s">
        <v>375</v>
      </c>
      <c r="K64" s="28" t="s">
        <v>353</v>
      </c>
      <c r="L64" s="15" t="s">
        <v>760</v>
      </c>
      <c r="M64" s="15" t="s">
        <v>761</v>
      </c>
      <c r="N64" s="60" t="s">
        <v>762</v>
      </c>
      <c r="O64" s="195" t="s">
        <v>19</v>
      </c>
      <c r="P64" s="15" t="s">
        <v>376</v>
      </c>
      <c r="Q64" s="37">
        <v>14.99</v>
      </c>
      <c r="R64" s="69">
        <f t="shared" si="2"/>
        <v>3.7475000000000001</v>
      </c>
      <c r="S64" s="69">
        <f t="shared" si="3"/>
        <v>0.37475000000000003</v>
      </c>
      <c r="T64" s="38">
        <v>4</v>
      </c>
      <c r="U64" s="39" t="s">
        <v>535</v>
      </c>
      <c r="V64" s="27">
        <v>10</v>
      </c>
      <c r="X64" s="15" t="s">
        <v>356</v>
      </c>
      <c r="Y64" s="38">
        <v>1</v>
      </c>
      <c r="Z64" s="15" t="s">
        <v>356</v>
      </c>
      <c r="AA64" s="38">
        <v>1</v>
      </c>
      <c r="AC64" s="38">
        <v>0</v>
      </c>
      <c r="AD64" s="15" t="s">
        <v>472</v>
      </c>
      <c r="AE64" s="189" t="s">
        <v>360</v>
      </c>
    </row>
    <row r="65" spans="2:32" hidden="1">
      <c r="B65" s="27">
        <v>58</v>
      </c>
      <c r="C65" s="27">
        <v>25</v>
      </c>
      <c r="D65" s="36">
        <v>44994</v>
      </c>
      <c r="E65" s="65" t="s">
        <v>142</v>
      </c>
      <c r="F65" s="65" t="s">
        <v>87</v>
      </c>
      <c r="G65" s="65" t="s">
        <v>89</v>
      </c>
      <c r="H65" s="66" t="s">
        <v>143</v>
      </c>
      <c r="I65" s="15" t="s">
        <v>374</v>
      </c>
      <c r="J65" s="28" t="s">
        <v>375</v>
      </c>
      <c r="K65" s="28" t="s">
        <v>353</v>
      </c>
      <c r="L65" s="15" t="s">
        <v>763</v>
      </c>
      <c r="M65" s="15" t="s">
        <v>764</v>
      </c>
      <c r="N65" s="60" t="s">
        <v>765</v>
      </c>
      <c r="O65" s="195" t="s">
        <v>19</v>
      </c>
      <c r="P65" s="15" t="s">
        <v>376</v>
      </c>
      <c r="Q65" s="37">
        <v>19.98</v>
      </c>
      <c r="R65" s="69">
        <f t="shared" si="2"/>
        <v>1.665</v>
      </c>
      <c r="S65" s="69">
        <f t="shared" si="3"/>
        <v>0.16650000000000001</v>
      </c>
      <c r="T65" s="38">
        <v>12</v>
      </c>
      <c r="U65" s="39" t="s">
        <v>579</v>
      </c>
      <c r="V65" s="27">
        <v>10</v>
      </c>
      <c r="W65" s="40" t="s">
        <v>766</v>
      </c>
      <c r="X65" s="15" t="s">
        <v>767</v>
      </c>
      <c r="Y65" s="38">
        <v>1</v>
      </c>
      <c r="Z65" s="15" t="s">
        <v>767</v>
      </c>
      <c r="AA65" s="38">
        <v>1</v>
      </c>
      <c r="AC65" s="38">
        <v>0</v>
      </c>
      <c r="AD65" s="15" t="s">
        <v>472</v>
      </c>
      <c r="AE65" s="189" t="s">
        <v>360</v>
      </c>
      <c r="AF65" s="15" t="s">
        <v>768</v>
      </c>
    </row>
    <row r="66" spans="2:32">
      <c r="B66" s="27">
        <v>59</v>
      </c>
      <c r="C66" s="27">
        <v>45</v>
      </c>
      <c r="D66" s="36">
        <v>44992</v>
      </c>
      <c r="E66" s="65" t="s">
        <v>188</v>
      </c>
      <c r="F66" s="65" t="s">
        <v>87</v>
      </c>
      <c r="G66" s="65" t="s">
        <v>89</v>
      </c>
      <c r="H66" s="66" t="s">
        <v>189</v>
      </c>
      <c r="J66" s="15" t="s">
        <v>734</v>
      </c>
      <c r="L66" s="15" t="s">
        <v>735</v>
      </c>
      <c r="O66" s="225" t="s">
        <v>350</v>
      </c>
      <c r="Q66" s="37"/>
      <c r="R66" s="69" t="str">
        <f t="shared" si="2"/>
        <v>-</v>
      </c>
      <c r="S66" s="69" t="str">
        <f t="shared" si="3"/>
        <v>-</v>
      </c>
      <c r="T66" s="38"/>
      <c r="U66" s="39" t="s">
        <v>736</v>
      </c>
      <c r="X66" s="15"/>
      <c r="Y66" s="38">
        <v>0</v>
      </c>
      <c r="Z66" s="15" t="s">
        <v>486</v>
      </c>
      <c r="AA66" s="38">
        <v>0</v>
      </c>
      <c r="AC66" s="38"/>
      <c r="AE66" s="189"/>
    </row>
    <row r="67" spans="2:32">
      <c r="B67" s="27">
        <v>60</v>
      </c>
      <c r="C67" s="27">
        <v>35</v>
      </c>
      <c r="D67" s="36">
        <v>45001</v>
      </c>
      <c r="E67" s="65" t="s">
        <v>163</v>
      </c>
      <c r="F67" s="65" t="s">
        <v>87</v>
      </c>
      <c r="G67" s="65" t="s">
        <v>89</v>
      </c>
      <c r="H67" s="66" t="s">
        <v>166</v>
      </c>
      <c r="J67" s="15" t="s">
        <v>734</v>
      </c>
      <c r="L67" s="15" t="s">
        <v>735</v>
      </c>
      <c r="N67" s="60" t="s">
        <v>350</v>
      </c>
      <c r="O67" s="225" t="s">
        <v>350</v>
      </c>
      <c r="Q67" s="37"/>
      <c r="R67" s="69" t="str">
        <f t="shared" si="2"/>
        <v>-</v>
      </c>
      <c r="S67" s="69" t="str">
        <f t="shared" si="3"/>
        <v>-</v>
      </c>
      <c r="T67" s="38"/>
      <c r="U67" s="39" t="s">
        <v>736</v>
      </c>
      <c r="X67" s="15"/>
      <c r="Y67" s="38">
        <v>0</v>
      </c>
      <c r="Z67" s="15" t="s">
        <v>486</v>
      </c>
      <c r="AA67" s="38">
        <v>0</v>
      </c>
      <c r="AC67" s="38">
        <v>0</v>
      </c>
      <c r="AD67" s="15" t="s">
        <v>472</v>
      </c>
      <c r="AE67" s="189"/>
    </row>
    <row r="68" spans="2:32" hidden="1">
      <c r="B68" s="27">
        <v>61</v>
      </c>
      <c r="C68" s="27">
        <v>31</v>
      </c>
      <c r="D68" s="36">
        <v>45001</v>
      </c>
      <c r="E68" s="65" t="s">
        <v>157</v>
      </c>
      <c r="F68" s="65" t="s">
        <v>87</v>
      </c>
      <c r="G68" s="65" t="s">
        <v>89</v>
      </c>
      <c r="H68" s="66" t="s">
        <v>158</v>
      </c>
      <c r="I68" s="15" t="s">
        <v>374</v>
      </c>
      <c r="J68" s="15" t="s">
        <v>375</v>
      </c>
      <c r="K68" s="28" t="s">
        <v>353</v>
      </c>
      <c r="L68" s="15" t="s">
        <v>769</v>
      </c>
      <c r="M68" s="15" t="s">
        <v>770</v>
      </c>
      <c r="N68" s="60" t="s">
        <v>771</v>
      </c>
      <c r="O68" s="195" t="s">
        <v>19</v>
      </c>
      <c r="P68" s="15" t="s">
        <v>376</v>
      </c>
      <c r="Q68" s="37">
        <v>9.7899999999999991</v>
      </c>
      <c r="R68" s="69">
        <f t="shared" si="2"/>
        <v>9.7899999999999991</v>
      </c>
      <c r="S68" s="69">
        <f t="shared" si="3"/>
        <v>1.3985714285714284</v>
      </c>
      <c r="T68" s="38">
        <v>1</v>
      </c>
      <c r="U68" s="39" t="s">
        <v>477</v>
      </c>
      <c r="V68" s="27">
        <v>7</v>
      </c>
      <c r="X68" s="15" t="s">
        <v>378</v>
      </c>
      <c r="Y68" s="38">
        <v>1</v>
      </c>
      <c r="Z68" s="15" t="s">
        <v>378</v>
      </c>
      <c r="AA68" s="38">
        <v>1</v>
      </c>
      <c r="AB68" s="15" t="s">
        <v>772</v>
      </c>
      <c r="AC68" s="38">
        <v>1</v>
      </c>
      <c r="AD68" s="15" t="s">
        <v>773</v>
      </c>
      <c r="AE68" s="189" t="s">
        <v>360</v>
      </c>
    </row>
    <row r="69" spans="2:32">
      <c r="B69" s="27">
        <v>62</v>
      </c>
      <c r="C69" s="27">
        <v>46</v>
      </c>
      <c r="D69" s="36">
        <v>44993</v>
      </c>
      <c r="E69" s="65" t="s">
        <v>191</v>
      </c>
      <c r="F69" s="65" t="s">
        <v>87</v>
      </c>
      <c r="G69" s="65" t="s">
        <v>89</v>
      </c>
      <c r="H69" s="66" t="s">
        <v>192</v>
      </c>
      <c r="J69" s="15" t="s">
        <v>734</v>
      </c>
      <c r="L69" s="15" t="s">
        <v>735</v>
      </c>
      <c r="O69" s="225" t="s">
        <v>350</v>
      </c>
      <c r="Q69" s="37"/>
      <c r="R69" s="69" t="str">
        <f t="shared" si="2"/>
        <v>-</v>
      </c>
      <c r="S69" s="69" t="str">
        <f t="shared" si="3"/>
        <v>-</v>
      </c>
      <c r="T69" s="38"/>
      <c r="U69" s="39" t="s">
        <v>736</v>
      </c>
      <c r="X69" s="15"/>
      <c r="Y69" s="38">
        <v>0</v>
      </c>
      <c r="Z69" s="15" t="s">
        <v>486</v>
      </c>
      <c r="AA69" s="38">
        <v>0</v>
      </c>
      <c r="AC69" s="38"/>
      <c r="AE69" s="189"/>
    </row>
    <row r="70" spans="2:32">
      <c r="B70" s="27">
        <v>63</v>
      </c>
      <c r="C70" s="27">
        <v>40</v>
      </c>
      <c r="D70" s="36">
        <v>45001</v>
      </c>
      <c r="E70" s="65" t="s">
        <v>174</v>
      </c>
      <c r="F70" s="65" t="s">
        <v>87</v>
      </c>
      <c r="G70" s="65" t="s">
        <v>89</v>
      </c>
      <c r="H70" s="66" t="s">
        <v>177</v>
      </c>
      <c r="J70" s="15" t="s">
        <v>734</v>
      </c>
      <c r="L70" s="15" t="s">
        <v>735</v>
      </c>
      <c r="N70" s="60" t="s">
        <v>350</v>
      </c>
      <c r="O70" s="225" t="s">
        <v>350</v>
      </c>
      <c r="Q70" s="37"/>
      <c r="R70" s="69" t="str">
        <f t="shared" si="2"/>
        <v>-</v>
      </c>
      <c r="S70" s="69" t="str">
        <f t="shared" si="3"/>
        <v>-</v>
      </c>
      <c r="T70" s="38"/>
      <c r="U70" s="39" t="s">
        <v>736</v>
      </c>
      <c r="X70" s="15"/>
      <c r="Y70" s="38">
        <v>0</v>
      </c>
      <c r="Z70" s="15" t="s">
        <v>486</v>
      </c>
      <c r="AA70" s="38">
        <v>0</v>
      </c>
      <c r="AC70" s="38">
        <v>0</v>
      </c>
      <c r="AD70" s="15" t="s">
        <v>472</v>
      </c>
      <c r="AE70" s="189"/>
    </row>
    <row r="71" spans="2:32">
      <c r="B71" s="27">
        <v>64</v>
      </c>
      <c r="C71" s="27">
        <v>44</v>
      </c>
      <c r="D71" s="36">
        <v>45001</v>
      </c>
      <c r="E71" s="65" t="s">
        <v>184</v>
      </c>
      <c r="F71" s="65" t="s">
        <v>87</v>
      </c>
      <c r="G71" s="65" t="s">
        <v>89</v>
      </c>
      <c r="H71" s="66" t="s">
        <v>187</v>
      </c>
      <c r="J71" s="15" t="s">
        <v>734</v>
      </c>
      <c r="L71" s="15" t="s">
        <v>735</v>
      </c>
      <c r="N71" s="60" t="s">
        <v>350</v>
      </c>
      <c r="O71" s="225" t="s">
        <v>350</v>
      </c>
      <c r="Q71" s="37"/>
      <c r="R71" s="69" t="str">
        <f t="shared" si="2"/>
        <v>-</v>
      </c>
      <c r="S71" s="69" t="str">
        <f t="shared" si="3"/>
        <v>-</v>
      </c>
      <c r="T71" s="38"/>
      <c r="U71" s="39" t="s">
        <v>736</v>
      </c>
      <c r="X71" s="15"/>
      <c r="Y71" s="38">
        <v>0</v>
      </c>
      <c r="Z71" s="15" t="s">
        <v>486</v>
      </c>
      <c r="AA71" s="38">
        <v>0</v>
      </c>
      <c r="AC71" s="38">
        <v>0</v>
      </c>
      <c r="AD71" s="15" t="s">
        <v>472</v>
      </c>
      <c r="AE71" s="189"/>
    </row>
    <row r="72" spans="2:32">
      <c r="B72" s="27">
        <v>65</v>
      </c>
      <c r="C72" s="27">
        <v>36</v>
      </c>
      <c r="D72" s="36">
        <v>44993</v>
      </c>
      <c r="E72" s="65" t="s">
        <v>167</v>
      </c>
      <c r="F72" s="65" t="s">
        <v>87</v>
      </c>
      <c r="G72" s="65" t="s">
        <v>89</v>
      </c>
      <c r="H72" s="66" t="s">
        <v>168</v>
      </c>
      <c r="I72" s="15" t="s">
        <v>774</v>
      </c>
      <c r="J72" s="15" t="s">
        <v>775</v>
      </c>
      <c r="K72" s="15" t="s">
        <v>353</v>
      </c>
      <c r="L72" s="15" t="s">
        <v>776</v>
      </c>
      <c r="M72" s="15" t="s">
        <v>777</v>
      </c>
      <c r="N72" s="60" t="s">
        <v>778</v>
      </c>
      <c r="O72" s="225" t="s">
        <v>350</v>
      </c>
      <c r="Q72" s="37">
        <v>16.989999999999998</v>
      </c>
      <c r="R72" s="69">
        <f t="shared" ref="R72:R103" si="4">IFERROR(Q72/T72,"-")</f>
        <v>8.4949999999999992</v>
      </c>
      <c r="S72" s="69">
        <f t="shared" ref="S72:S103" si="5">IFERROR(R72/V72,"-")</f>
        <v>0.84949999999999992</v>
      </c>
      <c r="T72" s="38">
        <v>2</v>
      </c>
      <c r="U72" s="39" t="s">
        <v>471</v>
      </c>
      <c r="V72" s="27">
        <v>10</v>
      </c>
      <c r="X72" s="15"/>
      <c r="Y72" s="38">
        <v>0</v>
      </c>
      <c r="Z72" s="15" t="s">
        <v>486</v>
      </c>
      <c r="AA72" s="38">
        <v>0</v>
      </c>
      <c r="AB72" s="15" t="s">
        <v>487</v>
      </c>
      <c r="AC72" s="38">
        <v>1</v>
      </c>
      <c r="AD72" s="15" t="s">
        <v>472</v>
      </c>
      <c r="AE72" s="189"/>
      <c r="AF72" s="15" t="s">
        <v>779</v>
      </c>
    </row>
    <row r="73" spans="2:32">
      <c r="B73" s="27">
        <v>66</v>
      </c>
      <c r="C73" s="27">
        <v>5</v>
      </c>
      <c r="D73" s="36">
        <v>44993</v>
      </c>
      <c r="E73" s="65" t="s">
        <v>96</v>
      </c>
      <c r="F73" s="65" t="s">
        <v>82</v>
      </c>
      <c r="G73" s="65" t="s">
        <v>98</v>
      </c>
      <c r="H73" s="66" t="s">
        <v>97</v>
      </c>
      <c r="I73" s="15" t="s">
        <v>388</v>
      </c>
      <c r="J73" s="15" t="s">
        <v>389</v>
      </c>
      <c r="K73" s="28" t="s">
        <v>537</v>
      </c>
      <c r="L73" s="15" t="s">
        <v>780</v>
      </c>
      <c r="M73" s="15" t="s">
        <v>781</v>
      </c>
      <c r="N73" s="60" t="s">
        <v>782</v>
      </c>
      <c r="O73" s="225" t="s">
        <v>19</v>
      </c>
      <c r="P73" s="15" t="s">
        <v>391</v>
      </c>
      <c r="Q73" s="37">
        <v>244.2</v>
      </c>
      <c r="R73" s="69">
        <f t="shared" si="4"/>
        <v>20.349999999999998</v>
      </c>
      <c r="S73" s="69">
        <f t="shared" si="5"/>
        <v>2.5437499999999997</v>
      </c>
      <c r="T73" s="38">
        <v>12</v>
      </c>
      <c r="U73" s="39" t="s">
        <v>579</v>
      </c>
      <c r="V73" s="27">
        <v>8</v>
      </c>
      <c r="X73" s="15"/>
      <c r="Y73" s="38">
        <v>0</v>
      </c>
      <c r="Z73" s="15" t="s">
        <v>486</v>
      </c>
      <c r="AA73" s="38">
        <v>0</v>
      </c>
      <c r="AC73" s="38">
        <v>0</v>
      </c>
      <c r="AD73" s="15" t="s">
        <v>472</v>
      </c>
      <c r="AE73" s="189"/>
      <c r="AF73" s="15" t="s">
        <v>783</v>
      </c>
    </row>
    <row r="74" spans="2:32">
      <c r="B74" s="27">
        <v>67</v>
      </c>
      <c r="C74" s="27">
        <v>5</v>
      </c>
      <c r="D74" s="36">
        <v>44993</v>
      </c>
      <c r="E74" s="65" t="s">
        <v>96</v>
      </c>
      <c r="F74" s="65" t="s">
        <v>82</v>
      </c>
      <c r="G74" s="65" t="s">
        <v>98</v>
      </c>
      <c r="H74" s="66" t="s">
        <v>97</v>
      </c>
      <c r="I74" s="15" t="s">
        <v>374</v>
      </c>
      <c r="J74" s="28" t="s">
        <v>375</v>
      </c>
      <c r="K74" s="28" t="s">
        <v>353</v>
      </c>
      <c r="L74" s="15" t="s">
        <v>784</v>
      </c>
      <c r="M74" s="15" t="s">
        <v>785</v>
      </c>
      <c r="N74" s="60" t="s">
        <v>786</v>
      </c>
      <c r="O74" s="195" t="s">
        <v>19</v>
      </c>
      <c r="P74" s="15" t="s">
        <v>376</v>
      </c>
      <c r="Q74" s="37">
        <v>17.27</v>
      </c>
      <c r="R74" s="69">
        <f t="shared" si="4"/>
        <v>8.6349999999999998</v>
      </c>
      <c r="S74" s="69">
        <f t="shared" si="5"/>
        <v>0.86349999999999993</v>
      </c>
      <c r="T74" s="38">
        <v>2</v>
      </c>
      <c r="U74" s="39" t="s">
        <v>471</v>
      </c>
      <c r="V74" s="27">
        <v>10</v>
      </c>
      <c r="X74" s="15"/>
      <c r="Y74" s="38">
        <v>0</v>
      </c>
      <c r="Z74" s="15" t="s">
        <v>486</v>
      </c>
      <c r="AA74" s="38">
        <v>0</v>
      </c>
      <c r="AC74" s="38">
        <v>0</v>
      </c>
      <c r="AD74" s="15" t="s">
        <v>472</v>
      </c>
      <c r="AE74" s="189" t="s">
        <v>360</v>
      </c>
      <c r="AF74" s="15" t="s">
        <v>787</v>
      </c>
    </row>
    <row r="75" spans="2:32">
      <c r="B75" s="27">
        <v>68</v>
      </c>
      <c r="C75" s="27">
        <v>5</v>
      </c>
      <c r="D75" s="36">
        <v>44993</v>
      </c>
      <c r="E75" s="65" t="s">
        <v>96</v>
      </c>
      <c r="F75" s="65" t="s">
        <v>82</v>
      </c>
      <c r="G75" s="65" t="s">
        <v>98</v>
      </c>
      <c r="H75" s="66" t="s">
        <v>97</v>
      </c>
      <c r="I75" s="15" t="s">
        <v>374</v>
      </c>
      <c r="J75" s="28" t="s">
        <v>375</v>
      </c>
      <c r="K75" s="28" t="s">
        <v>353</v>
      </c>
      <c r="L75" s="15" t="s">
        <v>788</v>
      </c>
      <c r="M75" s="15" t="s">
        <v>789</v>
      </c>
      <c r="N75" s="60" t="s">
        <v>790</v>
      </c>
      <c r="O75" s="195" t="s">
        <v>19</v>
      </c>
      <c r="P75" s="15" t="s">
        <v>376</v>
      </c>
      <c r="Q75" s="37">
        <v>33.43</v>
      </c>
      <c r="R75" s="69">
        <f t="shared" si="4"/>
        <v>16.715</v>
      </c>
      <c r="S75" s="69">
        <f t="shared" si="5"/>
        <v>0.9832352941176471</v>
      </c>
      <c r="T75" s="38">
        <v>2</v>
      </c>
      <c r="U75" s="39" t="s">
        <v>471</v>
      </c>
      <c r="V75" s="27">
        <v>17</v>
      </c>
      <c r="X75" s="15"/>
      <c r="Y75" s="38">
        <v>0</v>
      </c>
      <c r="Z75" s="15" t="s">
        <v>486</v>
      </c>
      <c r="AA75" s="38">
        <v>0</v>
      </c>
      <c r="AC75" s="38">
        <v>0</v>
      </c>
      <c r="AD75" s="15" t="s">
        <v>472</v>
      </c>
      <c r="AE75" s="189" t="s">
        <v>360</v>
      </c>
      <c r="AF75" s="15" t="s">
        <v>787</v>
      </c>
    </row>
    <row r="76" spans="2:32">
      <c r="B76" s="27">
        <v>69</v>
      </c>
      <c r="C76" s="27">
        <v>5</v>
      </c>
      <c r="D76" s="36">
        <v>44993</v>
      </c>
      <c r="E76" s="65" t="s">
        <v>96</v>
      </c>
      <c r="F76" s="65" t="s">
        <v>82</v>
      </c>
      <c r="G76" s="65" t="s">
        <v>98</v>
      </c>
      <c r="H76" s="66" t="s">
        <v>97</v>
      </c>
      <c r="I76" s="15" t="s">
        <v>374</v>
      </c>
      <c r="J76" s="28" t="s">
        <v>375</v>
      </c>
      <c r="K76" s="28" t="s">
        <v>353</v>
      </c>
      <c r="L76" s="15" t="s">
        <v>791</v>
      </c>
      <c r="M76" s="15" t="s">
        <v>792</v>
      </c>
      <c r="N76" s="60" t="s">
        <v>793</v>
      </c>
      <c r="O76" s="195" t="s">
        <v>19</v>
      </c>
      <c r="P76" s="15" t="s">
        <v>376</v>
      </c>
      <c r="Q76" s="37">
        <v>11.44</v>
      </c>
      <c r="R76" s="69">
        <f t="shared" si="4"/>
        <v>11.44</v>
      </c>
      <c r="S76" s="69">
        <f t="shared" si="5"/>
        <v>1.1439999999999999</v>
      </c>
      <c r="T76" s="38">
        <v>1</v>
      </c>
      <c r="U76" s="39" t="s">
        <v>477</v>
      </c>
      <c r="V76" s="27">
        <v>10</v>
      </c>
      <c r="X76" s="15"/>
      <c r="Y76" s="38">
        <v>0</v>
      </c>
      <c r="Z76" s="15" t="s">
        <v>486</v>
      </c>
      <c r="AA76" s="38">
        <v>0</v>
      </c>
      <c r="AC76" s="38">
        <v>0</v>
      </c>
      <c r="AD76" s="15" t="s">
        <v>472</v>
      </c>
      <c r="AE76" s="189" t="s">
        <v>360</v>
      </c>
      <c r="AF76" s="15" t="s">
        <v>787</v>
      </c>
    </row>
    <row r="77" spans="2:32">
      <c r="B77" s="27">
        <v>70</v>
      </c>
      <c r="C77" s="27">
        <v>5</v>
      </c>
      <c r="D77" s="36">
        <v>44993</v>
      </c>
      <c r="E77" s="65" t="s">
        <v>96</v>
      </c>
      <c r="F77" s="65" t="s">
        <v>82</v>
      </c>
      <c r="G77" s="65" t="s">
        <v>98</v>
      </c>
      <c r="H77" s="66" t="s">
        <v>97</v>
      </c>
      <c r="I77" s="15" t="s">
        <v>374</v>
      </c>
      <c r="J77" s="28" t="s">
        <v>375</v>
      </c>
      <c r="K77" s="28" t="s">
        <v>353</v>
      </c>
      <c r="L77" s="15" t="s">
        <v>794</v>
      </c>
      <c r="M77" s="15" t="s">
        <v>795</v>
      </c>
      <c r="N77" s="60" t="s">
        <v>796</v>
      </c>
      <c r="O77" s="195" t="s">
        <v>19</v>
      </c>
      <c r="P77" s="15" t="s">
        <v>376</v>
      </c>
      <c r="Q77" s="37">
        <v>16.78</v>
      </c>
      <c r="R77" s="69">
        <f t="shared" si="4"/>
        <v>16.78</v>
      </c>
      <c r="S77" s="69">
        <f t="shared" si="5"/>
        <v>0.98705882352941188</v>
      </c>
      <c r="T77" s="38">
        <v>1</v>
      </c>
      <c r="U77" s="39" t="s">
        <v>477</v>
      </c>
      <c r="V77" s="27">
        <v>17</v>
      </c>
      <c r="X77" s="15"/>
      <c r="Y77" s="38">
        <v>0</v>
      </c>
      <c r="Z77" s="15" t="s">
        <v>486</v>
      </c>
      <c r="AA77" s="38">
        <v>0</v>
      </c>
      <c r="AC77" s="38">
        <v>0</v>
      </c>
      <c r="AD77" s="15" t="s">
        <v>472</v>
      </c>
      <c r="AE77" s="189" t="s">
        <v>360</v>
      </c>
      <c r="AF77" s="15" t="s">
        <v>787</v>
      </c>
    </row>
    <row r="78" spans="2:32">
      <c r="B78" s="27">
        <v>71</v>
      </c>
      <c r="C78" s="27">
        <v>5</v>
      </c>
      <c r="D78" s="36">
        <v>44993</v>
      </c>
      <c r="E78" s="65" t="s">
        <v>96</v>
      </c>
      <c r="F78" s="65" t="s">
        <v>82</v>
      </c>
      <c r="G78" s="65" t="s">
        <v>98</v>
      </c>
      <c r="H78" s="66" t="s">
        <v>97</v>
      </c>
      <c r="I78" s="15" t="s">
        <v>797</v>
      </c>
      <c r="J78" s="15" t="s">
        <v>798</v>
      </c>
      <c r="K78" s="15" t="s">
        <v>537</v>
      </c>
      <c r="L78" s="15" t="s">
        <v>799</v>
      </c>
      <c r="M78" s="15" t="s">
        <v>800</v>
      </c>
      <c r="N78" s="60" t="s">
        <v>801</v>
      </c>
      <c r="O78" s="225" t="s">
        <v>19</v>
      </c>
      <c r="P78" s="15" t="s">
        <v>802</v>
      </c>
      <c r="Q78" s="37">
        <v>66.3</v>
      </c>
      <c r="R78" s="69">
        <f t="shared" si="4"/>
        <v>11.049999999999999</v>
      </c>
      <c r="S78" s="69">
        <f t="shared" si="5"/>
        <v>1.105</v>
      </c>
      <c r="T78" s="38">
        <v>6</v>
      </c>
      <c r="U78" s="39" t="s">
        <v>530</v>
      </c>
      <c r="V78" s="27">
        <v>10</v>
      </c>
      <c r="X78" s="15"/>
      <c r="Y78" s="38">
        <v>0</v>
      </c>
      <c r="Z78" s="15" t="s">
        <v>486</v>
      </c>
      <c r="AA78" s="38">
        <v>0</v>
      </c>
      <c r="AC78" s="38">
        <v>0</v>
      </c>
      <c r="AD78" s="15" t="s">
        <v>472</v>
      </c>
      <c r="AE78" s="189" t="s">
        <v>360</v>
      </c>
      <c r="AF78" s="67" t="s">
        <v>803</v>
      </c>
    </row>
    <row r="79" spans="2:32">
      <c r="B79" s="27">
        <v>72</v>
      </c>
      <c r="C79" s="27">
        <v>5</v>
      </c>
      <c r="D79" s="36">
        <v>44993</v>
      </c>
      <c r="E79" s="65" t="s">
        <v>96</v>
      </c>
      <c r="F79" s="65" t="s">
        <v>82</v>
      </c>
      <c r="G79" s="65" t="s">
        <v>98</v>
      </c>
      <c r="H79" s="66" t="s">
        <v>97</v>
      </c>
      <c r="I79" s="28" t="s">
        <v>630</v>
      </c>
      <c r="J79" s="15" t="s">
        <v>804</v>
      </c>
      <c r="K79" s="28" t="s">
        <v>537</v>
      </c>
      <c r="L79" s="15" t="s">
        <v>805</v>
      </c>
      <c r="M79" s="15" t="s">
        <v>806</v>
      </c>
      <c r="N79" s="60" t="s">
        <v>807</v>
      </c>
      <c r="O79" s="225" t="s">
        <v>19</v>
      </c>
      <c r="P79" s="28" t="s">
        <v>635</v>
      </c>
      <c r="Q79" s="37">
        <v>40.19</v>
      </c>
      <c r="R79" s="69">
        <f t="shared" si="4"/>
        <v>40.19</v>
      </c>
      <c r="S79" s="69">
        <f t="shared" si="5"/>
        <v>4.0190000000000001</v>
      </c>
      <c r="T79" s="38">
        <v>1</v>
      </c>
      <c r="U79" s="39" t="s">
        <v>477</v>
      </c>
      <c r="V79" s="27">
        <v>10</v>
      </c>
      <c r="X79" s="15"/>
      <c r="Y79" s="38">
        <v>0</v>
      </c>
      <c r="Z79" s="15" t="s">
        <v>486</v>
      </c>
      <c r="AA79" s="38">
        <v>0</v>
      </c>
      <c r="AC79" s="38">
        <v>0</v>
      </c>
      <c r="AD79" s="15" t="s">
        <v>472</v>
      </c>
      <c r="AE79" s="189" t="s">
        <v>440</v>
      </c>
    </row>
    <row r="80" spans="2:32">
      <c r="B80" s="27">
        <v>73</v>
      </c>
      <c r="C80" s="27">
        <v>5</v>
      </c>
      <c r="D80" s="36">
        <v>44993</v>
      </c>
      <c r="E80" s="65" t="s">
        <v>96</v>
      </c>
      <c r="F80" s="65" t="s">
        <v>82</v>
      </c>
      <c r="G80" s="65" t="s">
        <v>98</v>
      </c>
      <c r="H80" s="66" t="s">
        <v>97</v>
      </c>
      <c r="I80" s="28" t="s">
        <v>630</v>
      </c>
      <c r="J80" s="15" t="s">
        <v>808</v>
      </c>
      <c r="K80" s="28" t="s">
        <v>537</v>
      </c>
      <c r="L80" s="15" t="s">
        <v>809</v>
      </c>
      <c r="M80" s="15" t="s">
        <v>810</v>
      </c>
      <c r="N80" s="60" t="s">
        <v>811</v>
      </c>
      <c r="O80" s="225" t="s">
        <v>19</v>
      </c>
      <c r="P80" s="28" t="s">
        <v>635</v>
      </c>
      <c r="Q80" s="37">
        <v>42.96</v>
      </c>
      <c r="R80" s="69">
        <f t="shared" si="4"/>
        <v>42.96</v>
      </c>
      <c r="S80" s="69">
        <f t="shared" si="5"/>
        <v>4.2960000000000003</v>
      </c>
      <c r="T80" s="38">
        <v>1</v>
      </c>
      <c r="U80" s="39" t="s">
        <v>477</v>
      </c>
      <c r="V80" s="27">
        <v>10</v>
      </c>
      <c r="X80" s="15"/>
      <c r="Y80" s="38">
        <v>0</v>
      </c>
      <c r="Z80" s="15" t="s">
        <v>486</v>
      </c>
      <c r="AA80" s="38">
        <v>0</v>
      </c>
      <c r="AC80" s="38">
        <v>0</v>
      </c>
      <c r="AD80" s="15" t="s">
        <v>472</v>
      </c>
      <c r="AE80" s="189" t="s">
        <v>600</v>
      </c>
    </row>
    <row r="81" spans="2:32">
      <c r="B81" s="27">
        <v>74</v>
      </c>
      <c r="C81" s="27">
        <v>5</v>
      </c>
      <c r="D81" s="36">
        <v>44993</v>
      </c>
      <c r="E81" s="65" t="s">
        <v>96</v>
      </c>
      <c r="F81" s="65" t="s">
        <v>82</v>
      </c>
      <c r="G81" s="65" t="s">
        <v>98</v>
      </c>
      <c r="H81" s="66" t="s">
        <v>97</v>
      </c>
      <c r="I81" s="28" t="s">
        <v>630</v>
      </c>
      <c r="J81" s="15" t="s">
        <v>812</v>
      </c>
      <c r="K81" s="28" t="s">
        <v>537</v>
      </c>
      <c r="L81" s="15" t="s">
        <v>813</v>
      </c>
      <c r="M81" s="15" t="s">
        <v>814</v>
      </c>
      <c r="N81" s="60" t="s">
        <v>815</v>
      </c>
      <c r="O81" s="225" t="s">
        <v>19</v>
      </c>
      <c r="P81" s="28" t="s">
        <v>635</v>
      </c>
      <c r="Q81" s="37">
        <v>40.869999999999997</v>
      </c>
      <c r="R81" s="69">
        <f t="shared" si="4"/>
        <v>40.869999999999997</v>
      </c>
      <c r="S81" s="69">
        <f t="shared" si="5"/>
        <v>4.0869999999999997</v>
      </c>
      <c r="T81" s="38">
        <v>1</v>
      </c>
      <c r="U81" s="39" t="s">
        <v>477</v>
      </c>
      <c r="V81" s="27">
        <v>10</v>
      </c>
      <c r="X81" s="15"/>
      <c r="Y81" s="38">
        <v>0</v>
      </c>
      <c r="Z81" s="15" t="s">
        <v>486</v>
      </c>
      <c r="AA81" s="38">
        <v>0</v>
      </c>
      <c r="AC81" s="38">
        <v>0</v>
      </c>
      <c r="AD81" s="15" t="s">
        <v>472</v>
      </c>
      <c r="AE81" s="189" t="s">
        <v>600</v>
      </c>
      <c r="AF81" s="15" t="s">
        <v>816</v>
      </c>
    </row>
    <row r="82" spans="2:32">
      <c r="B82" s="27">
        <v>75</v>
      </c>
      <c r="C82" s="27">
        <v>5</v>
      </c>
      <c r="D82" s="36">
        <v>44993</v>
      </c>
      <c r="E82" s="65" t="s">
        <v>96</v>
      </c>
      <c r="F82" s="65" t="s">
        <v>82</v>
      </c>
      <c r="G82" s="65" t="s">
        <v>98</v>
      </c>
      <c r="H82" s="66" t="s">
        <v>97</v>
      </c>
      <c r="I82" s="28" t="s">
        <v>630</v>
      </c>
      <c r="J82" s="15" t="s">
        <v>817</v>
      </c>
      <c r="K82" s="28" t="s">
        <v>537</v>
      </c>
      <c r="L82" s="15" t="s">
        <v>818</v>
      </c>
      <c r="M82" s="15" t="s">
        <v>819</v>
      </c>
      <c r="N82" s="60" t="s">
        <v>820</v>
      </c>
      <c r="O82" s="225" t="s">
        <v>19</v>
      </c>
      <c r="P82" s="28" t="s">
        <v>635</v>
      </c>
      <c r="Q82" s="37">
        <v>96.27</v>
      </c>
      <c r="R82" s="69">
        <f t="shared" si="4"/>
        <v>96.27</v>
      </c>
      <c r="S82" s="69">
        <f t="shared" si="5"/>
        <v>9.6269999999999989</v>
      </c>
      <c r="T82" s="38">
        <v>1</v>
      </c>
      <c r="U82" s="39" t="s">
        <v>477</v>
      </c>
      <c r="V82" s="27">
        <v>10</v>
      </c>
      <c r="X82" s="15"/>
      <c r="Y82" s="38">
        <v>0</v>
      </c>
      <c r="Z82" s="15" t="s">
        <v>486</v>
      </c>
      <c r="AA82" s="38">
        <v>0</v>
      </c>
      <c r="AC82" s="38">
        <v>0</v>
      </c>
      <c r="AD82" s="15" t="s">
        <v>472</v>
      </c>
      <c r="AE82" s="189" t="s">
        <v>600</v>
      </c>
      <c r="AF82" s="15" t="s">
        <v>821</v>
      </c>
    </row>
    <row r="83" spans="2:32">
      <c r="B83" s="27">
        <v>76</v>
      </c>
      <c r="C83" s="27">
        <v>5</v>
      </c>
      <c r="D83" s="36">
        <v>44993</v>
      </c>
      <c r="E83" s="65" t="s">
        <v>96</v>
      </c>
      <c r="F83" s="65" t="s">
        <v>82</v>
      </c>
      <c r="G83" s="65" t="s">
        <v>98</v>
      </c>
      <c r="H83" s="66" t="s">
        <v>97</v>
      </c>
      <c r="I83" s="15" t="s">
        <v>630</v>
      </c>
      <c r="J83" s="15" t="s">
        <v>651</v>
      </c>
      <c r="K83" s="28" t="s">
        <v>537</v>
      </c>
      <c r="L83" s="15" t="s">
        <v>822</v>
      </c>
      <c r="M83" s="15" t="s">
        <v>823</v>
      </c>
      <c r="N83" s="60" t="s">
        <v>824</v>
      </c>
      <c r="O83" s="225" t="s">
        <v>19</v>
      </c>
      <c r="P83" s="28" t="s">
        <v>635</v>
      </c>
      <c r="Q83" s="37">
        <v>13.24</v>
      </c>
      <c r="R83" s="69">
        <f t="shared" si="4"/>
        <v>13.24</v>
      </c>
      <c r="S83" s="69">
        <f t="shared" si="5"/>
        <v>1.3240000000000001</v>
      </c>
      <c r="T83" s="38">
        <v>1</v>
      </c>
      <c r="U83" s="39" t="s">
        <v>477</v>
      </c>
      <c r="V83" s="27">
        <v>10</v>
      </c>
      <c r="X83" s="15"/>
      <c r="Y83" s="38">
        <v>0</v>
      </c>
      <c r="Z83" s="15" t="s">
        <v>486</v>
      </c>
      <c r="AA83" s="38">
        <v>0</v>
      </c>
      <c r="AC83" s="38">
        <v>0</v>
      </c>
      <c r="AD83" s="15" t="s">
        <v>472</v>
      </c>
      <c r="AE83" s="189" t="s">
        <v>360</v>
      </c>
    </row>
    <row r="84" spans="2:32">
      <c r="B84" s="27">
        <v>77</v>
      </c>
      <c r="C84" s="27">
        <v>5</v>
      </c>
      <c r="D84" s="36">
        <v>44993</v>
      </c>
      <c r="E84" s="65" t="s">
        <v>96</v>
      </c>
      <c r="F84" s="65" t="s">
        <v>82</v>
      </c>
      <c r="G84" s="65" t="s">
        <v>98</v>
      </c>
      <c r="H84" s="66" t="s">
        <v>97</v>
      </c>
      <c r="I84" s="15" t="s">
        <v>630</v>
      </c>
      <c r="J84" s="15" t="s">
        <v>825</v>
      </c>
      <c r="K84" s="28" t="s">
        <v>537</v>
      </c>
      <c r="L84" s="15" t="s">
        <v>826</v>
      </c>
      <c r="M84" s="15" t="s">
        <v>827</v>
      </c>
      <c r="N84" s="60" t="s">
        <v>828</v>
      </c>
      <c r="O84" s="225" t="s">
        <v>19</v>
      </c>
      <c r="P84" s="28" t="s">
        <v>635</v>
      </c>
      <c r="Q84" s="37">
        <v>17.38</v>
      </c>
      <c r="R84" s="69">
        <f t="shared" si="4"/>
        <v>17.38</v>
      </c>
      <c r="S84" s="69">
        <f t="shared" si="5"/>
        <v>2.1724999999999999</v>
      </c>
      <c r="T84" s="38">
        <v>1</v>
      </c>
      <c r="U84" s="39" t="s">
        <v>477</v>
      </c>
      <c r="V84" s="27">
        <v>8</v>
      </c>
      <c r="X84" s="15"/>
      <c r="Y84" s="38">
        <v>0</v>
      </c>
      <c r="Z84" s="15" t="s">
        <v>486</v>
      </c>
      <c r="AA84" s="38">
        <v>0</v>
      </c>
      <c r="AC84" s="38">
        <v>0</v>
      </c>
      <c r="AD84" s="15" t="s">
        <v>472</v>
      </c>
      <c r="AE84" s="189" t="s">
        <v>600</v>
      </c>
      <c r="AF84" s="15" t="s">
        <v>488</v>
      </c>
    </row>
    <row r="85" spans="2:32">
      <c r="B85" s="27">
        <v>78</v>
      </c>
      <c r="C85" s="27">
        <v>5</v>
      </c>
      <c r="D85" s="36">
        <v>44993</v>
      </c>
      <c r="E85" s="65" t="s">
        <v>96</v>
      </c>
      <c r="F85" s="65" t="s">
        <v>82</v>
      </c>
      <c r="G85" s="65" t="s">
        <v>98</v>
      </c>
      <c r="H85" s="66" t="s">
        <v>97</v>
      </c>
      <c r="I85" s="15" t="s">
        <v>630</v>
      </c>
      <c r="J85" s="15" t="s">
        <v>829</v>
      </c>
      <c r="K85" s="28" t="s">
        <v>537</v>
      </c>
      <c r="L85" s="15" t="s">
        <v>830</v>
      </c>
      <c r="M85" s="15" t="s">
        <v>831</v>
      </c>
      <c r="N85" s="60" t="s">
        <v>832</v>
      </c>
      <c r="O85" s="225" t="s">
        <v>19</v>
      </c>
      <c r="P85" s="28" t="s">
        <v>635</v>
      </c>
      <c r="Q85" s="37">
        <v>21.65</v>
      </c>
      <c r="R85" s="69">
        <f t="shared" si="4"/>
        <v>21.65</v>
      </c>
      <c r="S85" s="69">
        <f t="shared" si="5"/>
        <v>2.165</v>
      </c>
      <c r="T85" s="38">
        <v>1</v>
      </c>
      <c r="U85" s="39" t="s">
        <v>477</v>
      </c>
      <c r="V85" s="27">
        <v>10</v>
      </c>
      <c r="X85" s="15"/>
      <c r="Y85" s="38">
        <v>0</v>
      </c>
      <c r="Z85" s="15" t="s">
        <v>486</v>
      </c>
      <c r="AA85" s="38">
        <v>0</v>
      </c>
      <c r="AC85" s="38">
        <v>0</v>
      </c>
      <c r="AD85" s="15" t="s">
        <v>472</v>
      </c>
      <c r="AE85" s="189" t="s">
        <v>600</v>
      </c>
      <c r="AF85" s="15" t="s">
        <v>488</v>
      </c>
    </row>
    <row r="86" spans="2:32">
      <c r="B86" s="27">
        <v>79</v>
      </c>
      <c r="C86" s="27">
        <v>5</v>
      </c>
      <c r="D86" s="36">
        <v>44993</v>
      </c>
      <c r="E86" s="65" t="s">
        <v>96</v>
      </c>
      <c r="F86" s="65" t="s">
        <v>82</v>
      </c>
      <c r="G86" s="65" t="s">
        <v>98</v>
      </c>
      <c r="H86" s="66" t="s">
        <v>97</v>
      </c>
      <c r="I86" s="15" t="s">
        <v>833</v>
      </c>
      <c r="J86" s="15" t="s">
        <v>834</v>
      </c>
      <c r="K86" s="15" t="s">
        <v>537</v>
      </c>
      <c r="L86" s="15" t="s">
        <v>835</v>
      </c>
      <c r="M86" s="15" t="s">
        <v>836</v>
      </c>
      <c r="N86" s="60" t="s">
        <v>837</v>
      </c>
      <c r="O86" s="225" t="s">
        <v>19</v>
      </c>
      <c r="P86" s="15" t="s">
        <v>838</v>
      </c>
      <c r="Q86" s="37">
        <v>10.07</v>
      </c>
      <c r="R86" s="69">
        <f t="shared" si="4"/>
        <v>10.07</v>
      </c>
      <c r="S86" s="69">
        <f t="shared" si="5"/>
        <v>0.62937500000000002</v>
      </c>
      <c r="T86" s="38">
        <v>1</v>
      </c>
      <c r="U86" s="39" t="s">
        <v>477</v>
      </c>
      <c r="V86" s="27">
        <v>16</v>
      </c>
      <c r="X86" s="15"/>
      <c r="Y86" s="38">
        <v>0</v>
      </c>
      <c r="Z86" s="15" t="s">
        <v>486</v>
      </c>
      <c r="AA86" s="38">
        <v>0</v>
      </c>
      <c r="AC86" s="38">
        <v>0</v>
      </c>
      <c r="AD86" s="15" t="s">
        <v>472</v>
      </c>
      <c r="AE86" s="189" t="s">
        <v>360</v>
      </c>
    </row>
    <row r="87" spans="2:32">
      <c r="B87" s="27">
        <v>80</v>
      </c>
      <c r="C87" s="27">
        <v>5</v>
      </c>
      <c r="D87" s="36">
        <v>44993</v>
      </c>
      <c r="E87" s="65" t="s">
        <v>96</v>
      </c>
      <c r="F87" s="65" t="s">
        <v>82</v>
      </c>
      <c r="G87" s="65" t="s">
        <v>98</v>
      </c>
      <c r="H87" s="66" t="s">
        <v>97</v>
      </c>
      <c r="I87" s="15" t="s">
        <v>833</v>
      </c>
      <c r="J87" s="15" t="s">
        <v>839</v>
      </c>
      <c r="K87" s="15" t="s">
        <v>537</v>
      </c>
      <c r="L87" s="15" t="s">
        <v>840</v>
      </c>
      <c r="M87" s="15" t="s">
        <v>841</v>
      </c>
      <c r="N87" s="60" t="s">
        <v>842</v>
      </c>
      <c r="O87" s="225" t="s">
        <v>19</v>
      </c>
      <c r="P87" s="15" t="s">
        <v>838</v>
      </c>
      <c r="Q87" s="37">
        <v>15.89</v>
      </c>
      <c r="R87" s="69">
        <f t="shared" si="4"/>
        <v>15.89</v>
      </c>
      <c r="S87" s="69">
        <f t="shared" si="5"/>
        <v>1.589</v>
      </c>
      <c r="T87" s="38">
        <v>1</v>
      </c>
      <c r="U87" s="39" t="s">
        <v>477</v>
      </c>
      <c r="V87" s="27">
        <v>10</v>
      </c>
      <c r="X87" s="15"/>
      <c r="Y87" s="38">
        <v>0</v>
      </c>
      <c r="Z87" s="15" t="s">
        <v>486</v>
      </c>
      <c r="AA87" s="38">
        <v>0</v>
      </c>
      <c r="AC87" s="38">
        <v>0</v>
      </c>
      <c r="AD87" s="15" t="s">
        <v>472</v>
      </c>
      <c r="AE87" s="189" t="s">
        <v>600</v>
      </c>
      <c r="AF87" s="15" t="s">
        <v>843</v>
      </c>
    </row>
    <row r="88" spans="2:32">
      <c r="B88" s="27">
        <v>81</v>
      </c>
      <c r="C88" s="27">
        <v>5</v>
      </c>
      <c r="D88" s="36">
        <v>44993</v>
      </c>
      <c r="E88" s="65" t="s">
        <v>96</v>
      </c>
      <c r="F88" s="65" t="s">
        <v>82</v>
      </c>
      <c r="G88" s="65" t="s">
        <v>98</v>
      </c>
      <c r="H88" s="66" t="s">
        <v>97</v>
      </c>
      <c r="I88" s="15" t="s">
        <v>844</v>
      </c>
      <c r="J88" s="15" t="s">
        <v>845</v>
      </c>
      <c r="K88" s="15" t="s">
        <v>537</v>
      </c>
      <c r="L88" s="15" t="s">
        <v>846</v>
      </c>
      <c r="M88" s="15" t="s">
        <v>847</v>
      </c>
      <c r="N88" s="60" t="s">
        <v>848</v>
      </c>
      <c r="O88" s="225" t="s">
        <v>19</v>
      </c>
      <c r="P88" s="15" t="s">
        <v>849</v>
      </c>
      <c r="Q88" s="37">
        <v>80.75</v>
      </c>
      <c r="R88" s="69">
        <f t="shared" si="4"/>
        <v>80.75</v>
      </c>
      <c r="S88" s="69">
        <f t="shared" si="5"/>
        <v>8.0749999999999993</v>
      </c>
      <c r="T88" s="38">
        <v>1</v>
      </c>
      <c r="U88" s="39" t="s">
        <v>477</v>
      </c>
      <c r="V88" s="27">
        <v>10</v>
      </c>
      <c r="X88" s="15"/>
      <c r="Y88" s="38">
        <v>0</v>
      </c>
      <c r="Z88" s="15" t="s">
        <v>486</v>
      </c>
      <c r="AA88" s="38">
        <v>0</v>
      </c>
      <c r="AC88" s="38">
        <v>0</v>
      </c>
      <c r="AD88" s="15" t="s">
        <v>472</v>
      </c>
      <c r="AE88" s="189" t="s">
        <v>600</v>
      </c>
      <c r="AF88" s="15" t="s">
        <v>850</v>
      </c>
    </row>
    <row r="89" spans="2:32">
      <c r="B89" s="27">
        <v>82</v>
      </c>
      <c r="C89" s="27">
        <v>5</v>
      </c>
      <c r="D89" s="36">
        <v>44993</v>
      </c>
      <c r="E89" s="65" t="s">
        <v>96</v>
      </c>
      <c r="F89" s="65" t="s">
        <v>82</v>
      </c>
      <c r="G89" s="65" t="s">
        <v>98</v>
      </c>
      <c r="H89" s="66" t="s">
        <v>97</v>
      </c>
      <c r="I89" s="15" t="s">
        <v>851</v>
      </c>
      <c r="J89" s="15" t="s">
        <v>852</v>
      </c>
      <c r="K89" s="15" t="s">
        <v>537</v>
      </c>
      <c r="L89" s="15" t="s">
        <v>853</v>
      </c>
      <c r="M89" s="15" t="s">
        <v>854</v>
      </c>
      <c r="N89" s="60" t="s">
        <v>855</v>
      </c>
      <c r="O89" s="225" t="s">
        <v>19</v>
      </c>
      <c r="Q89" s="37">
        <v>20.91</v>
      </c>
      <c r="R89" s="69">
        <f t="shared" si="4"/>
        <v>20.91</v>
      </c>
      <c r="S89" s="69">
        <f t="shared" si="5"/>
        <v>2.0910000000000002</v>
      </c>
      <c r="T89" s="38">
        <v>1</v>
      </c>
      <c r="U89" s="39" t="s">
        <v>477</v>
      </c>
      <c r="V89" s="27">
        <v>10</v>
      </c>
      <c r="X89" s="15"/>
      <c r="Y89" s="38">
        <v>0</v>
      </c>
      <c r="Z89" s="15" t="s">
        <v>486</v>
      </c>
      <c r="AA89" s="38">
        <v>0</v>
      </c>
      <c r="AC89" s="38">
        <v>0</v>
      </c>
      <c r="AD89" s="15" t="s">
        <v>472</v>
      </c>
      <c r="AE89" s="189" t="s">
        <v>600</v>
      </c>
      <c r="AF89" s="15" t="s">
        <v>856</v>
      </c>
    </row>
    <row r="90" spans="2:32">
      <c r="B90" s="27">
        <v>83</v>
      </c>
      <c r="C90" s="27">
        <v>27</v>
      </c>
      <c r="D90" s="36">
        <v>44993</v>
      </c>
      <c r="E90" s="65" t="s">
        <v>147</v>
      </c>
      <c r="F90" s="65" t="s">
        <v>87</v>
      </c>
      <c r="G90" s="65" t="s">
        <v>89</v>
      </c>
      <c r="H90" s="66" t="s">
        <v>148</v>
      </c>
      <c r="I90" s="15" t="s">
        <v>857</v>
      </c>
      <c r="J90" s="15" t="s">
        <v>858</v>
      </c>
      <c r="K90" s="15" t="s">
        <v>353</v>
      </c>
      <c r="L90" s="15" t="s">
        <v>859</v>
      </c>
      <c r="M90" s="15" t="s">
        <v>860</v>
      </c>
      <c r="N90" s="60" t="s">
        <v>861</v>
      </c>
      <c r="O90" s="225" t="s">
        <v>350</v>
      </c>
      <c r="Q90" s="37">
        <v>54.49</v>
      </c>
      <c r="R90" s="69">
        <f t="shared" si="4"/>
        <v>9.081666666666667</v>
      </c>
      <c r="S90" s="69">
        <f t="shared" si="5"/>
        <v>2.594761904761905</v>
      </c>
      <c r="T90" s="38">
        <v>6</v>
      </c>
      <c r="U90" s="39" t="s">
        <v>530</v>
      </c>
      <c r="V90" s="27">
        <v>3.5</v>
      </c>
      <c r="X90" s="15"/>
      <c r="Y90" s="38">
        <v>0</v>
      </c>
      <c r="Z90" s="15" t="s">
        <v>486</v>
      </c>
      <c r="AA90" s="38">
        <v>0</v>
      </c>
      <c r="AB90" s="15" t="s">
        <v>479</v>
      </c>
      <c r="AC90" s="27">
        <v>1</v>
      </c>
      <c r="AD90" s="15" t="s">
        <v>472</v>
      </c>
      <c r="AE90" s="189"/>
      <c r="AF90" s="67" t="s">
        <v>862</v>
      </c>
    </row>
    <row r="91" spans="2:32">
      <c r="B91" s="27">
        <v>84</v>
      </c>
      <c r="C91" s="27">
        <v>27</v>
      </c>
      <c r="D91" s="36">
        <v>44993</v>
      </c>
      <c r="E91" s="65" t="s">
        <v>147</v>
      </c>
      <c r="F91" s="65" t="s">
        <v>87</v>
      </c>
      <c r="G91" s="65" t="s">
        <v>89</v>
      </c>
      <c r="H91" s="66" t="s">
        <v>148</v>
      </c>
      <c r="I91" s="15" t="s">
        <v>442</v>
      </c>
      <c r="J91" s="15" t="s">
        <v>473</v>
      </c>
      <c r="K91" s="15" t="s">
        <v>353</v>
      </c>
      <c r="L91" s="15" t="s">
        <v>863</v>
      </c>
      <c r="M91" s="15" t="s">
        <v>864</v>
      </c>
      <c r="N91" s="60" t="s">
        <v>865</v>
      </c>
      <c r="O91" s="195" t="s">
        <v>19</v>
      </c>
      <c r="P91" s="15" t="s">
        <v>444</v>
      </c>
      <c r="Q91" s="37">
        <v>10.99</v>
      </c>
      <c r="R91" s="69">
        <f t="shared" si="4"/>
        <v>10.99</v>
      </c>
      <c r="S91" s="69">
        <f t="shared" si="5"/>
        <v>1.099</v>
      </c>
      <c r="T91" s="38">
        <v>1</v>
      </c>
      <c r="U91" s="39" t="s">
        <v>477</v>
      </c>
      <c r="V91" s="27">
        <v>10</v>
      </c>
      <c r="X91" s="15"/>
      <c r="Y91" s="38">
        <v>0</v>
      </c>
      <c r="Z91" s="15" t="s">
        <v>486</v>
      </c>
      <c r="AA91" s="38">
        <v>0</v>
      </c>
      <c r="AC91" s="27">
        <v>0</v>
      </c>
      <c r="AD91" s="15" t="s">
        <v>472</v>
      </c>
      <c r="AE91" s="189" t="s">
        <v>360</v>
      </c>
      <c r="AF91" s="67" t="s">
        <v>866</v>
      </c>
    </row>
    <row r="92" spans="2:32">
      <c r="B92" s="27">
        <v>85</v>
      </c>
      <c r="C92" s="27">
        <v>11</v>
      </c>
      <c r="D92" s="36">
        <v>45001</v>
      </c>
      <c r="E92" s="65" t="s">
        <v>111</v>
      </c>
      <c r="F92" s="65" t="s">
        <v>87</v>
      </c>
      <c r="G92" s="65" t="s">
        <v>89</v>
      </c>
      <c r="H92" s="66" t="s">
        <v>112</v>
      </c>
      <c r="I92" s="15" t="s">
        <v>388</v>
      </c>
      <c r="J92" s="15" t="s">
        <v>389</v>
      </c>
      <c r="K92" s="28" t="s">
        <v>353</v>
      </c>
      <c r="L92" s="15" t="s">
        <v>867</v>
      </c>
      <c r="M92" s="15" t="s">
        <v>868</v>
      </c>
      <c r="N92" s="60" t="s">
        <v>869</v>
      </c>
      <c r="O92" s="225" t="s">
        <v>19</v>
      </c>
      <c r="P92" s="15" t="s">
        <v>391</v>
      </c>
      <c r="Q92" s="37">
        <v>6.58</v>
      </c>
      <c r="R92" s="69">
        <f t="shared" si="4"/>
        <v>6.58</v>
      </c>
      <c r="S92" s="69">
        <f t="shared" si="5"/>
        <v>0.82250000000000001</v>
      </c>
      <c r="T92" s="38">
        <v>1</v>
      </c>
      <c r="U92" s="39" t="s">
        <v>477</v>
      </c>
      <c r="V92" s="27">
        <v>8</v>
      </c>
      <c r="X92" s="15"/>
      <c r="Y92" s="38">
        <v>0</v>
      </c>
      <c r="Z92" s="15" t="s">
        <v>486</v>
      </c>
      <c r="AA92" s="38">
        <v>0</v>
      </c>
      <c r="AB92" s="15" t="s">
        <v>870</v>
      </c>
      <c r="AC92" s="38">
        <v>1</v>
      </c>
      <c r="AD92" s="15" t="s">
        <v>472</v>
      </c>
      <c r="AE92" s="189" t="s">
        <v>360</v>
      </c>
    </row>
    <row r="93" spans="2:32" hidden="1">
      <c r="B93" s="27">
        <v>86</v>
      </c>
      <c r="C93" s="27">
        <v>11</v>
      </c>
      <c r="D93" s="36">
        <v>45001</v>
      </c>
      <c r="E93" s="65" t="s">
        <v>111</v>
      </c>
      <c r="F93" s="65" t="s">
        <v>87</v>
      </c>
      <c r="G93" s="65" t="s">
        <v>89</v>
      </c>
      <c r="H93" s="66" t="s">
        <v>112</v>
      </c>
      <c r="I93" s="15" t="s">
        <v>374</v>
      </c>
      <c r="J93" s="15" t="s">
        <v>375</v>
      </c>
      <c r="K93" s="28" t="s">
        <v>353</v>
      </c>
      <c r="L93" s="15" t="s">
        <v>871</v>
      </c>
      <c r="M93" s="15" t="s">
        <v>872</v>
      </c>
      <c r="N93" s="60" t="s">
        <v>873</v>
      </c>
      <c r="O93" s="195" t="s">
        <v>19</v>
      </c>
      <c r="P93" s="15" t="s">
        <v>376</v>
      </c>
      <c r="Q93" s="37">
        <v>14.11</v>
      </c>
      <c r="R93" s="69">
        <f t="shared" si="4"/>
        <v>7.0549999999999997</v>
      </c>
      <c r="S93" s="69">
        <f t="shared" si="5"/>
        <v>0.70550000000000002</v>
      </c>
      <c r="T93" s="38">
        <v>2</v>
      </c>
      <c r="U93" s="39" t="s">
        <v>471</v>
      </c>
      <c r="V93" s="27">
        <v>10</v>
      </c>
      <c r="X93" s="15" t="s">
        <v>356</v>
      </c>
      <c r="Y93" s="38">
        <v>1</v>
      </c>
      <c r="Z93" s="15" t="s">
        <v>356</v>
      </c>
      <c r="AA93" s="38">
        <v>1</v>
      </c>
      <c r="AC93" s="38">
        <v>0</v>
      </c>
      <c r="AD93" s="15" t="s">
        <v>472</v>
      </c>
      <c r="AE93" s="189" t="s">
        <v>360</v>
      </c>
    </row>
    <row r="94" spans="2:32" hidden="1">
      <c r="B94" s="27">
        <v>87</v>
      </c>
      <c r="C94" s="27">
        <v>11</v>
      </c>
      <c r="D94" s="36">
        <v>45001</v>
      </c>
      <c r="E94" s="65" t="s">
        <v>111</v>
      </c>
      <c r="F94" s="65" t="s">
        <v>87</v>
      </c>
      <c r="G94" s="65" t="s">
        <v>89</v>
      </c>
      <c r="H94" s="66" t="s">
        <v>112</v>
      </c>
      <c r="I94" s="15" t="s">
        <v>374</v>
      </c>
      <c r="J94" s="15" t="s">
        <v>375</v>
      </c>
      <c r="K94" s="28" t="s">
        <v>353</v>
      </c>
      <c r="L94" s="15" t="s">
        <v>874</v>
      </c>
      <c r="M94" s="15" t="s">
        <v>875</v>
      </c>
      <c r="N94" s="60" t="s">
        <v>876</v>
      </c>
      <c r="O94" s="195" t="s">
        <v>19</v>
      </c>
      <c r="P94" s="15" t="s">
        <v>376</v>
      </c>
      <c r="Q94" s="37">
        <v>27.81</v>
      </c>
      <c r="R94" s="69">
        <f t="shared" si="4"/>
        <v>4.6349999999999998</v>
      </c>
      <c r="S94" s="69">
        <f t="shared" si="5"/>
        <v>0.66214285714285714</v>
      </c>
      <c r="T94" s="38">
        <v>6</v>
      </c>
      <c r="U94" s="39" t="s">
        <v>530</v>
      </c>
      <c r="V94" s="27">
        <v>7</v>
      </c>
      <c r="X94" s="15" t="s">
        <v>877</v>
      </c>
      <c r="Y94" s="38">
        <v>1</v>
      </c>
      <c r="Z94" s="15" t="s">
        <v>877</v>
      </c>
      <c r="AA94" s="38">
        <v>1</v>
      </c>
      <c r="AC94" s="38">
        <v>0</v>
      </c>
      <c r="AD94" s="15" t="s">
        <v>472</v>
      </c>
      <c r="AE94" s="189" t="s">
        <v>360</v>
      </c>
    </row>
    <row r="95" spans="2:32">
      <c r="B95" s="27">
        <v>88</v>
      </c>
      <c r="C95" s="27">
        <v>11</v>
      </c>
      <c r="D95" s="36">
        <v>45001</v>
      </c>
      <c r="E95" s="65" t="s">
        <v>111</v>
      </c>
      <c r="F95" s="65" t="s">
        <v>87</v>
      </c>
      <c r="G95" s="65" t="s">
        <v>89</v>
      </c>
      <c r="H95" s="66" t="s">
        <v>112</v>
      </c>
      <c r="I95" s="15" t="s">
        <v>442</v>
      </c>
      <c r="J95" s="15" t="s">
        <v>473</v>
      </c>
      <c r="K95" s="15" t="s">
        <v>353</v>
      </c>
      <c r="L95" s="15" t="s">
        <v>878</v>
      </c>
      <c r="M95" s="15" t="s">
        <v>879</v>
      </c>
      <c r="N95" s="60" t="s">
        <v>880</v>
      </c>
      <c r="O95" s="195" t="s">
        <v>19</v>
      </c>
      <c r="P95" s="15" t="s">
        <v>444</v>
      </c>
      <c r="Q95" s="37">
        <v>11.98</v>
      </c>
      <c r="R95" s="69">
        <f t="shared" si="4"/>
        <v>5.99</v>
      </c>
      <c r="S95" s="69">
        <f t="shared" si="5"/>
        <v>0.59899999999999998</v>
      </c>
      <c r="T95" s="38">
        <v>2</v>
      </c>
      <c r="U95" s="39" t="s">
        <v>471</v>
      </c>
      <c r="V95" s="27">
        <v>10</v>
      </c>
      <c r="X95" s="15" t="s">
        <v>881</v>
      </c>
      <c r="Y95" s="38">
        <v>0</v>
      </c>
      <c r="Z95" s="15" t="s">
        <v>486</v>
      </c>
      <c r="AA95" s="38">
        <v>0</v>
      </c>
      <c r="AB95" s="15" t="s">
        <v>882</v>
      </c>
      <c r="AC95" s="38">
        <v>1</v>
      </c>
      <c r="AD95" s="15" t="s">
        <v>472</v>
      </c>
      <c r="AE95" s="189" t="s">
        <v>360</v>
      </c>
    </row>
    <row r="96" spans="2:32">
      <c r="B96" s="27">
        <v>89</v>
      </c>
      <c r="C96" s="27">
        <v>11</v>
      </c>
      <c r="D96" s="36">
        <v>45001</v>
      </c>
      <c r="E96" s="65" t="s">
        <v>111</v>
      </c>
      <c r="F96" s="65" t="s">
        <v>87</v>
      </c>
      <c r="G96" s="65" t="s">
        <v>89</v>
      </c>
      <c r="H96" s="66" t="s">
        <v>112</v>
      </c>
      <c r="I96" s="15" t="s">
        <v>442</v>
      </c>
      <c r="J96" s="15" t="s">
        <v>473</v>
      </c>
      <c r="K96" s="15" t="s">
        <v>353</v>
      </c>
      <c r="L96" s="15" t="s">
        <v>883</v>
      </c>
      <c r="M96" s="15" t="s">
        <v>884</v>
      </c>
      <c r="N96" s="60" t="s">
        <v>885</v>
      </c>
      <c r="O96" s="195" t="s">
        <v>19</v>
      </c>
      <c r="P96" s="15" t="s">
        <v>444</v>
      </c>
      <c r="Q96" s="37">
        <v>6.58</v>
      </c>
      <c r="R96" s="69">
        <f t="shared" si="4"/>
        <v>6.58</v>
      </c>
      <c r="S96" s="69">
        <f t="shared" si="5"/>
        <v>0.82250000000000001</v>
      </c>
      <c r="T96" s="38">
        <v>1</v>
      </c>
      <c r="U96" s="39" t="s">
        <v>477</v>
      </c>
      <c r="V96" s="27">
        <v>8</v>
      </c>
      <c r="X96" s="15" t="s">
        <v>886</v>
      </c>
      <c r="Y96" s="38">
        <v>0</v>
      </c>
      <c r="Z96" s="15" t="s">
        <v>486</v>
      </c>
      <c r="AA96" s="38">
        <v>0</v>
      </c>
      <c r="AB96" s="15" t="s">
        <v>508</v>
      </c>
      <c r="AC96" s="38">
        <v>1</v>
      </c>
      <c r="AD96" s="15" t="s">
        <v>472</v>
      </c>
      <c r="AE96" s="189" t="s">
        <v>360</v>
      </c>
    </row>
    <row r="97" spans="2:32">
      <c r="B97" s="27">
        <v>90</v>
      </c>
      <c r="C97" s="27">
        <v>11</v>
      </c>
      <c r="D97" s="36">
        <v>45001</v>
      </c>
      <c r="E97" s="65" t="s">
        <v>111</v>
      </c>
      <c r="F97" s="65" t="s">
        <v>87</v>
      </c>
      <c r="G97" s="65" t="s">
        <v>89</v>
      </c>
      <c r="H97" s="66" t="s">
        <v>112</v>
      </c>
      <c r="I97" s="15" t="s">
        <v>887</v>
      </c>
      <c r="J97" s="15" t="s">
        <v>888</v>
      </c>
      <c r="K97" s="15" t="s">
        <v>353</v>
      </c>
      <c r="L97" s="15" t="s">
        <v>889</v>
      </c>
      <c r="M97" s="15" t="s">
        <v>890</v>
      </c>
      <c r="N97" s="60" t="s">
        <v>891</v>
      </c>
      <c r="O97" s="195" t="s">
        <v>19</v>
      </c>
      <c r="P97" s="15" t="s">
        <v>887</v>
      </c>
      <c r="Q97" s="37">
        <v>6.58</v>
      </c>
      <c r="R97" s="69">
        <f t="shared" si="4"/>
        <v>6.58</v>
      </c>
      <c r="S97" s="69">
        <f t="shared" si="5"/>
        <v>0.65800000000000003</v>
      </c>
      <c r="T97" s="38">
        <v>1</v>
      </c>
      <c r="U97" s="39" t="s">
        <v>477</v>
      </c>
      <c r="V97" s="27">
        <v>10</v>
      </c>
      <c r="X97" s="15"/>
      <c r="Y97" s="38">
        <v>0</v>
      </c>
      <c r="Z97" s="15" t="s">
        <v>486</v>
      </c>
      <c r="AA97" s="38">
        <v>0</v>
      </c>
      <c r="AC97" s="38">
        <v>0</v>
      </c>
      <c r="AD97" s="15" t="s">
        <v>472</v>
      </c>
      <c r="AE97" s="189"/>
      <c r="AF97" s="15" t="s">
        <v>892</v>
      </c>
    </row>
    <row r="98" spans="2:32">
      <c r="B98" s="27">
        <v>91</v>
      </c>
      <c r="C98" s="27">
        <v>10</v>
      </c>
      <c r="D98" s="36">
        <v>44994</v>
      </c>
      <c r="E98" s="65" t="s">
        <v>893</v>
      </c>
      <c r="F98" s="65" t="s">
        <v>92</v>
      </c>
      <c r="G98" s="65" t="s">
        <v>89</v>
      </c>
      <c r="H98" s="66" t="s">
        <v>109</v>
      </c>
      <c r="I98" s="15" t="s">
        <v>122</v>
      </c>
      <c r="J98" s="15" t="s">
        <v>753</v>
      </c>
      <c r="K98" s="15" t="s">
        <v>353</v>
      </c>
      <c r="L98" s="15" t="s">
        <v>894</v>
      </c>
      <c r="M98" s="15" t="s">
        <v>895</v>
      </c>
      <c r="N98" s="60" t="s">
        <v>865</v>
      </c>
      <c r="O98" s="225" t="s">
        <v>350</v>
      </c>
      <c r="P98" s="15" t="s">
        <v>122</v>
      </c>
      <c r="Q98" s="37">
        <v>6.59</v>
      </c>
      <c r="R98" s="69">
        <f t="shared" si="4"/>
        <v>6.59</v>
      </c>
      <c r="S98" s="69">
        <f t="shared" si="5"/>
        <v>0.65900000000000003</v>
      </c>
      <c r="T98" s="38">
        <v>1</v>
      </c>
      <c r="U98" s="39" t="s">
        <v>477</v>
      </c>
      <c r="V98" s="27">
        <v>10</v>
      </c>
      <c r="X98" s="15"/>
      <c r="Y98" s="38">
        <v>0</v>
      </c>
      <c r="Z98" s="15" t="s">
        <v>486</v>
      </c>
      <c r="AA98" s="38">
        <v>0</v>
      </c>
      <c r="AB98" s="15" t="s">
        <v>487</v>
      </c>
      <c r="AC98" s="27">
        <v>1</v>
      </c>
      <c r="AD98" s="15" t="s">
        <v>472</v>
      </c>
      <c r="AE98" s="189"/>
      <c r="AF98" s="67"/>
    </row>
    <row r="99" spans="2:32">
      <c r="B99" s="27">
        <v>92</v>
      </c>
      <c r="C99" s="27">
        <v>10</v>
      </c>
      <c r="D99" s="36">
        <v>44994</v>
      </c>
      <c r="E99" s="65" t="s">
        <v>896</v>
      </c>
      <c r="F99" s="65" t="s">
        <v>92</v>
      </c>
      <c r="G99" s="65" t="s">
        <v>89</v>
      </c>
      <c r="H99" s="66" t="s">
        <v>109</v>
      </c>
      <c r="I99" s="15" t="s">
        <v>374</v>
      </c>
      <c r="J99" s="15" t="s">
        <v>375</v>
      </c>
      <c r="K99" s="28" t="s">
        <v>353</v>
      </c>
      <c r="L99" s="15" t="s">
        <v>897</v>
      </c>
      <c r="M99" s="15" t="s">
        <v>898</v>
      </c>
      <c r="N99" s="60" t="s">
        <v>897</v>
      </c>
      <c r="O99" s="195" t="s">
        <v>19</v>
      </c>
      <c r="P99" s="15" t="s">
        <v>670</v>
      </c>
      <c r="Q99" s="37">
        <v>29.84</v>
      </c>
      <c r="R99" s="69">
        <f t="shared" si="4"/>
        <v>4.9733333333333336</v>
      </c>
      <c r="S99" s="69">
        <f t="shared" si="5"/>
        <v>0.41444444444444445</v>
      </c>
      <c r="T99" s="38">
        <v>6</v>
      </c>
      <c r="U99" s="39" t="s">
        <v>530</v>
      </c>
      <c r="V99" s="27">
        <v>12</v>
      </c>
      <c r="X99" s="15"/>
      <c r="Y99" s="38">
        <v>0</v>
      </c>
      <c r="Z99" s="15" t="s">
        <v>486</v>
      </c>
      <c r="AA99" s="38">
        <v>0</v>
      </c>
      <c r="AC99" s="27">
        <v>0</v>
      </c>
      <c r="AD99" s="15" t="s">
        <v>472</v>
      </c>
      <c r="AE99" s="189" t="s">
        <v>360</v>
      </c>
      <c r="AF99" s="15" t="s">
        <v>899</v>
      </c>
    </row>
    <row r="100" spans="2:32">
      <c r="B100" s="27">
        <v>93</v>
      </c>
      <c r="C100" s="27">
        <v>10</v>
      </c>
      <c r="D100" s="36">
        <v>44994</v>
      </c>
      <c r="E100" s="65" t="s">
        <v>900</v>
      </c>
      <c r="F100" s="65" t="s">
        <v>92</v>
      </c>
      <c r="G100" s="65" t="s">
        <v>89</v>
      </c>
      <c r="H100" s="66" t="s">
        <v>109</v>
      </c>
      <c r="I100" s="15" t="s">
        <v>184</v>
      </c>
      <c r="J100" s="15" t="s">
        <v>901</v>
      </c>
      <c r="K100" s="15" t="s">
        <v>353</v>
      </c>
      <c r="L100" s="15" t="s">
        <v>902</v>
      </c>
      <c r="M100" s="15" t="s">
        <v>903</v>
      </c>
      <c r="N100" s="60" t="s">
        <v>865</v>
      </c>
      <c r="O100" s="225" t="s">
        <v>350</v>
      </c>
      <c r="Q100" s="37">
        <v>1.25</v>
      </c>
      <c r="R100" s="69">
        <f t="shared" si="4"/>
        <v>1.25</v>
      </c>
      <c r="S100" s="69">
        <f t="shared" si="5"/>
        <v>0.625</v>
      </c>
      <c r="T100" s="38">
        <v>1</v>
      </c>
      <c r="U100" s="39" t="s">
        <v>477</v>
      </c>
      <c r="V100" s="27">
        <v>2</v>
      </c>
      <c r="X100" s="15"/>
      <c r="Y100" s="38">
        <v>0</v>
      </c>
      <c r="Z100" s="15" t="s">
        <v>486</v>
      </c>
      <c r="AA100" s="38">
        <v>0</v>
      </c>
      <c r="AB100" s="15" t="s">
        <v>479</v>
      </c>
      <c r="AC100" s="27">
        <v>1</v>
      </c>
      <c r="AD100" s="15" t="s">
        <v>472</v>
      </c>
      <c r="AE100" s="189"/>
      <c r="AF100" s="67" t="s">
        <v>904</v>
      </c>
    </row>
    <row r="101" spans="2:32" hidden="1">
      <c r="B101" s="27">
        <v>94</v>
      </c>
      <c r="C101" s="27">
        <v>10</v>
      </c>
      <c r="D101" s="36">
        <v>44994</v>
      </c>
      <c r="E101" s="65" t="s">
        <v>905</v>
      </c>
      <c r="F101" s="65" t="s">
        <v>92</v>
      </c>
      <c r="G101" s="65" t="s">
        <v>89</v>
      </c>
      <c r="H101" s="66" t="s">
        <v>109</v>
      </c>
      <c r="I101" s="15" t="s">
        <v>394</v>
      </c>
      <c r="J101" s="15" t="s">
        <v>906</v>
      </c>
      <c r="K101" s="15" t="s">
        <v>353</v>
      </c>
      <c r="L101" s="15" t="s">
        <v>907</v>
      </c>
      <c r="M101" s="15" t="s">
        <v>908</v>
      </c>
      <c r="N101" s="60" t="s">
        <v>909</v>
      </c>
      <c r="O101" s="195" t="s">
        <v>19</v>
      </c>
      <c r="P101" s="15" t="s">
        <v>396</v>
      </c>
      <c r="Q101" s="37">
        <v>10.69</v>
      </c>
      <c r="R101" s="69">
        <f t="shared" si="4"/>
        <v>10.69</v>
      </c>
      <c r="S101" s="69">
        <f t="shared" si="5"/>
        <v>1.069</v>
      </c>
      <c r="T101" s="38">
        <v>1</v>
      </c>
      <c r="U101" s="39" t="s">
        <v>477</v>
      </c>
      <c r="V101" s="27">
        <v>10</v>
      </c>
      <c r="X101" s="15" t="s">
        <v>910</v>
      </c>
      <c r="Y101" s="38">
        <v>1</v>
      </c>
      <c r="Z101" s="15" t="s">
        <v>910</v>
      </c>
      <c r="AA101" s="38">
        <v>1</v>
      </c>
      <c r="AB101" s="15" t="s">
        <v>911</v>
      </c>
      <c r="AC101" s="27">
        <v>1</v>
      </c>
      <c r="AD101" s="15" t="s">
        <v>472</v>
      </c>
      <c r="AE101" s="189" t="s">
        <v>360</v>
      </c>
      <c r="AF101" s="67"/>
    </row>
    <row r="102" spans="2:32" hidden="1">
      <c r="B102" s="27">
        <v>95</v>
      </c>
      <c r="C102" s="27">
        <v>10</v>
      </c>
      <c r="D102" s="36">
        <v>44994</v>
      </c>
      <c r="E102" s="65" t="s">
        <v>912</v>
      </c>
      <c r="F102" s="65" t="s">
        <v>92</v>
      </c>
      <c r="G102" s="65" t="s">
        <v>89</v>
      </c>
      <c r="H102" s="66" t="s">
        <v>109</v>
      </c>
      <c r="I102" s="15" t="s">
        <v>374</v>
      </c>
      <c r="J102" s="15" t="s">
        <v>375</v>
      </c>
      <c r="K102" s="28" t="s">
        <v>353</v>
      </c>
      <c r="L102" s="15" t="s">
        <v>913</v>
      </c>
      <c r="M102" s="15" t="s">
        <v>914</v>
      </c>
      <c r="N102" s="60" t="s">
        <v>915</v>
      </c>
      <c r="O102" s="195" t="s">
        <v>19</v>
      </c>
      <c r="P102" s="15" t="s">
        <v>670</v>
      </c>
      <c r="Q102" s="37">
        <v>4.21</v>
      </c>
      <c r="R102" s="69">
        <f t="shared" si="4"/>
        <v>4.21</v>
      </c>
      <c r="S102" s="69">
        <f t="shared" si="5"/>
        <v>0.60142857142857142</v>
      </c>
      <c r="T102" s="38">
        <v>1</v>
      </c>
      <c r="U102" s="39" t="s">
        <v>477</v>
      </c>
      <c r="V102" s="27">
        <v>7</v>
      </c>
      <c r="X102" s="15" t="s">
        <v>916</v>
      </c>
      <c r="Y102" s="38">
        <v>1</v>
      </c>
      <c r="Z102" s="15" t="s">
        <v>917</v>
      </c>
      <c r="AA102" s="38">
        <v>1</v>
      </c>
      <c r="AC102" s="38">
        <v>0</v>
      </c>
      <c r="AD102" s="15" t="s">
        <v>918</v>
      </c>
      <c r="AE102" s="189" t="s">
        <v>360</v>
      </c>
      <c r="AF102" s="15" t="s">
        <v>919</v>
      </c>
    </row>
    <row r="103" spans="2:32">
      <c r="B103" s="27">
        <v>96</v>
      </c>
      <c r="C103" s="27">
        <v>10</v>
      </c>
      <c r="D103" s="36">
        <v>44994</v>
      </c>
      <c r="E103" s="65" t="s">
        <v>920</v>
      </c>
      <c r="F103" s="65" t="s">
        <v>92</v>
      </c>
      <c r="G103" s="65" t="s">
        <v>89</v>
      </c>
      <c r="H103" s="66" t="s">
        <v>109</v>
      </c>
      <c r="I103" s="15" t="s">
        <v>374</v>
      </c>
      <c r="J103" s="15" t="s">
        <v>375</v>
      </c>
      <c r="K103" s="28" t="s">
        <v>353</v>
      </c>
      <c r="L103" s="15" t="s">
        <v>921</v>
      </c>
      <c r="M103" s="15" t="s">
        <v>922</v>
      </c>
      <c r="N103" s="60" t="s">
        <v>923</v>
      </c>
      <c r="O103" s="195" t="s">
        <v>19</v>
      </c>
      <c r="P103" s="15" t="s">
        <v>670</v>
      </c>
      <c r="Q103" s="37">
        <v>21.99</v>
      </c>
      <c r="R103" s="69">
        <f t="shared" si="4"/>
        <v>21.99</v>
      </c>
      <c r="S103" s="69">
        <f t="shared" si="5"/>
        <v>6.282857142857142</v>
      </c>
      <c r="T103" s="38">
        <v>1</v>
      </c>
      <c r="U103" s="39" t="s">
        <v>477</v>
      </c>
      <c r="V103" s="27">
        <v>3.5</v>
      </c>
      <c r="X103" s="15"/>
      <c r="Y103" s="38">
        <v>0</v>
      </c>
      <c r="Z103" s="15" t="s">
        <v>486</v>
      </c>
      <c r="AA103" s="38">
        <v>0</v>
      </c>
      <c r="AB103" s="15" t="s">
        <v>479</v>
      </c>
      <c r="AC103" s="27">
        <v>1</v>
      </c>
      <c r="AD103" s="15" t="s">
        <v>472</v>
      </c>
      <c r="AE103" s="189" t="s">
        <v>360</v>
      </c>
    </row>
    <row r="104" spans="2:32">
      <c r="B104" s="27">
        <v>97</v>
      </c>
      <c r="C104" s="27">
        <v>10</v>
      </c>
      <c r="D104" s="36">
        <v>44994</v>
      </c>
      <c r="E104" s="65" t="s">
        <v>920</v>
      </c>
      <c r="F104" s="65" t="s">
        <v>92</v>
      </c>
      <c r="G104" s="65" t="s">
        <v>89</v>
      </c>
      <c r="H104" s="66" t="s">
        <v>109</v>
      </c>
      <c r="I104" s="15" t="s">
        <v>374</v>
      </c>
      <c r="J104" s="15" t="s">
        <v>375</v>
      </c>
      <c r="K104" s="28" t="s">
        <v>353</v>
      </c>
      <c r="L104" s="15" t="s">
        <v>406</v>
      </c>
      <c r="M104" s="15" t="s">
        <v>924</v>
      </c>
      <c r="N104" s="60" t="s">
        <v>925</v>
      </c>
      <c r="O104" s="195" t="s">
        <v>19</v>
      </c>
      <c r="P104" s="15" t="s">
        <v>670</v>
      </c>
      <c r="Q104" s="37">
        <v>19.989999999999998</v>
      </c>
      <c r="R104" s="69">
        <f t="shared" ref="R104:R126" si="6">IFERROR(Q104/T104,"-")</f>
        <v>19.989999999999998</v>
      </c>
      <c r="S104" s="69">
        <f t="shared" ref="S104:S126" si="7">IFERROR(R104/V104,"-")</f>
        <v>1.9989999999999999</v>
      </c>
      <c r="T104" s="38">
        <v>1</v>
      </c>
      <c r="U104" s="39" t="s">
        <v>477</v>
      </c>
      <c r="V104" s="27">
        <v>10</v>
      </c>
      <c r="X104" s="15"/>
      <c r="Y104" s="38">
        <v>0</v>
      </c>
      <c r="Z104" s="15" t="s">
        <v>486</v>
      </c>
      <c r="AA104" s="38">
        <v>0</v>
      </c>
      <c r="AC104" s="38">
        <v>0</v>
      </c>
      <c r="AD104" s="15" t="s">
        <v>472</v>
      </c>
      <c r="AE104" s="189" t="s">
        <v>360</v>
      </c>
    </row>
    <row r="105" spans="2:32" hidden="1">
      <c r="B105" s="27">
        <v>98</v>
      </c>
      <c r="C105" s="27">
        <v>10</v>
      </c>
      <c r="D105" s="36">
        <v>44994</v>
      </c>
      <c r="E105" s="65" t="s">
        <v>920</v>
      </c>
      <c r="F105" s="65" t="s">
        <v>92</v>
      </c>
      <c r="G105" s="65" t="s">
        <v>89</v>
      </c>
      <c r="H105" s="66" t="s">
        <v>109</v>
      </c>
      <c r="I105" s="15" t="s">
        <v>100</v>
      </c>
      <c r="J105" s="15" t="s">
        <v>401</v>
      </c>
      <c r="K105" s="15" t="s">
        <v>353</v>
      </c>
      <c r="L105" s="15" t="s">
        <v>926</v>
      </c>
      <c r="M105" s="15" t="s">
        <v>927</v>
      </c>
      <c r="N105" s="60" t="s">
        <v>928</v>
      </c>
      <c r="O105" s="195" t="s">
        <v>19</v>
      </c>
      <c r="P105" s="15" t="s">
        <v>403</v>
      </c>
      <c r="Q105" s="37">
        <v>12.99</v>
      </c>
      <c r="R105" s="69">
        <f t="shared" si="6"/>
        <v>12.99</v>
      </c>
      <c r="S105" s="69">
        <f t="shared" si="7"/>
        <v>1.2989999999999999</v>
      </c>
      <c r="T105" s="38">
        <v>1</v>
      </c>
      <c r="U105" s="39" t="s">
        <v>477</v>
      </c>
      <c r="V105" s="27">
        <v>10</v>
      </c>
      <c r="X105" s="15" t="s">
        <v>929</v>
      </c>
      <c r="Y105" s="38">
        <v>1</v>
      </c>
      <c r="Z105" s="15" t="s">
        <v>930</v>
      </c>
      <c r="AA105" s="38">
        <v>1</v>
      </c>
      <c r="AB105" s="15" t="s">
        <v>931</v>
      </c>
      <c r="AC105" s="27">
        <v>1</v>
      </c>
      <c r="AD105" s="15" t="s">
        <v>472</v>
      </c>
      <c r="AE105" s="189" t="s">
        <v>360</v>
      </c>
    </row>
    <row r="106" spans="2:32">
      <c r="B106" s="27">
        <v>99</v>
      </c>
      <c r="C106" s="27">
        <v>15</v>
      </c>
      <c r="D106" s="36">
        <v>44993</v>
      </c>
      <c r="E106" s="65" t="s">
        <v>120</v>
      </c>
      <c r="F106" s="65" t="s">
        <v>82</v>
      </c>
      <c r="G106" s="65" t="s">
        <v>98</v>
      </c>
      <c r="H106" s="66" t="s">
        <v>121</v>
      </c>
      <c r="I106" s="15" t="s">
        <v>120</v>
      </c>
      <c r="J106" s="15" t="s">
        <v>932</v>
      </c>
      <c r="K106" s="15" t="s">
        <v>537</v>
      </c>
      <c r="L106" s="15" t="s">
        <v>932</v>
      </c>
      <c r="M106" s="15" t="s">
        <v>933</v>
      </c>
      <c r="N106" s="60" t="s">
        <v>934</v>
      </c>
      <c r="O106" s="225" t="s">
        <v>350</v>
      </c>
      <c r="Q106" s="37" t="s">
        <v>544</v>
      </c>
      <c r="R106" s="69" t="str">
        <f t="shared" si="6"/>
        <v>-</v>
      </c>
      <c r="S106" s="69" t="str">
        <f t="shared" si="7"/>
        <v>-</v>
      </c>
      <c r="T106" s="38">
        <v>1</v>
      </c>
      <c r="U106" s="39" t="s">
        <v>477</v>
      </c>
      <c r="V106" s="27">
        <v>8</v>
      </c>
      <c r="X106" s="15"/>
      <c r="Y106" s="38">
        <v>0</v>
      </c>
      <c r="Z106" s="15" t="s">
        <v>486</v>
      </c>
      <c r="AA106" s="38">
        <v>0</v>
      </c>
      <c r="AB106" s="15" t="s">
        <v>479</v>
      </c>
      <c r="AC106" s="38">
        <v>1</v>
      </c>
      <c r="AD106" s="15" t="s">
        <v>472</v>
      </c>
      <c r="AE106" s="189" t="s">
        <v>360</v>
      </c>
      <c r="AF106" s="67" t="s">
        <v>935</v>
      </c>
    </row>
    <row r="107" spans="2:32">
      <c r="B107" s="27">
        <v>100</v>
      </c>
      <c r="C107" s="27">
        <v>15</v>
      </c>
      <c r="D107" s="36">
        <v>44993</v>
      </c>
      <c r="E107" s="65" t="s">
        <v>120</v>
      </c>
      <c r="F107" s="65" t="s">
        <v>82</v>
      </c>
      <c r="G107" s="65" t="s">
        <v>98</v>
      </c>
      <c r="H107" s="66" t="s">
        <v>121</v>
      </c>
      <c r="I107" s="15" t="s">
        <v>120</v>
      </c>
      <c r="J107" s="15" t="s">
        <v>932</v>
      </c>
      <c r="K107" s="15" t="s">
        <v>537</v>
      </c>
      <c r="L107" s="15" t="s">
        <v>936</v>
      </c>
      <c r="M107" s="15" t="s">
        <v>937</v>
      </c>
      <c r="N107" s="60" t="s">
        <v>934</v>
      </c>
      <c r="O107" s="225" t="s">
        <v>350</v>
      </c>
      <c r="Q107" s="37" t="s">
        <v>544</v>
      </c>
      <c r="R107" s="69" t="str">
        <f t="shared" si="6"/>
        <v>-</v>
      </c>
      <c r="S107" s="69" t="str">
        <f t="shared" si="7"/>
        <v>-</v>
      </c>
      <c r="T107" s="38">
        <v>12</v>
      </c>
      <c r="U107" s="39" t="s">
        <v>579</v>
      </c>
      <c r="V107" s="27">
        <v>8</v>
      </c>
      <c r="X107" s="15"/>
      <c r="Y107" s="38">
        <v>0</v>
      </c>
      <c r="Z107" s="15" t="s">
        <v>486</v>
      </c>
      <c r="AA107" s="38">
        <v>0</v>
      </c>
      <c r="AB107" s="15" t="s">
        <v>479</v>
      </c>
      <c r="AC107" s="38">
        <v>1</v>
      </c>
      <c r="AD107" s="15" t="s">
        <v>472</v>
      </c>
      <c r="AE107" s="189" t="s">
        <v>360</v>
      </c>
      <c r="AF107" s="67" t="s">
        <v>935</v>
      </c>
    </row>
    <row r="108" spans="2:32">
      <c r="B108" s="27">
        <v>101</v>
      </c>
      <c r="C108" s="27">
        <v>15</v>
      </c>
      <c r="D108" s="36">
        <v>44993</v>
      </c>
      <c r="E108" s="65" t="s">
        <v>120</v>
      </c>
      <c r="F108" s="65" t="s">
        <v>82</v>
      </c>
      <c r="G108" s="65" t="s">
        <v>98</v>
      </c>
      <c r="H108" s="66" t="s">
        <v>121</v>
      </c>
      <c r="I108" s="15" t="s">
        <v>120</v>
      </c>
      <c r="J108" s="15" t="s">
        <v>938</v>
      </c>
      <c r="K108" s="15" t="s">
        <v>537</v>
      </c>
      <c r="L108" s="15" t="s">
        <v>938</v>
      </c>
      <c r="M108" s="15" t="s">
        <v>939</v>
      </c>
      <c r="N108" s="60" t="s">
        <v>940</v>
      </c>
      <c r="O108" s="225" t="s">
        <v>350</v>
      </c>
      <c r="Q108" s="37" t="s">
        <v>544</v>
      </c>
      <c r="R108" s="69" t="str">
        <f t="shared" si="6"/>
        <v>-</v>
      </c>
      <c r="S108" s="69" t="str">
        <f t="shared" si="7"/>
        <v>-</v>
      </c>
      <c r="T108" s="38">
        <v>1</v>
      </c>
      <c r="U108" s="39" t="s">
        <v>477</v>
      </c>
      <c r="V108" s="27">
        <v>10</v>
      </c>
      <c r="X108" s="15"/>
      <c r="Y108" s="38">
        <v>0</v>
      </c>
      <c r="Z108" s="15" t="s">
        <v>486</v>
      </c>
      <c r="AA108" s="38">
        <v>0</v>
      </c>
      <c r="AB108" s="15" t="s">
        <v>479</v>
      </c>
      <c r="AC108" s="38">
        <v>1</v>
      </c>
      <c r="AD108" s="15" t="s">
        <v>472</v>
      </c>
      <c r="AE108" s="189" t="s">
        <v>600</v>
      </c>
      <c r="AF108" s="67" t="s">
        <v>935</v>
      </c>
    </row>
    <row r="109" spans="2:32">
      <c r="B109" s="27">
        <v>102</v>
      </c>
      <c r="C109" s="27">
        <v>15</v>
      </c>
      <c r="D109" s="36">
        <v>44993</v>
      </c>
      <c r="E109" s="65" t="s">
        <v>120</v>
      </c>
      <c r="F109" s="65" t="s">
        <v>82</v>
      </c>
      <c r="G109" s="65" t="s">
        <v>98</v>
      </c>
      <c r="H109" s="66" t="s">
        <v>121</v>
      </c>
      <c r="I109" s="15" t="s">
        <v>120</v>
      </c>
      <c r="J109" s="15" t="s">
        <v>938</v>
      </c>
      <c r="K109" s="15" t="s">
        <v>537</v>
      </c>
      <c r="L109" s="15" t="s">
        <v>941</v>
      </c>
      <c r="M109" s="15" t="s">
        <v>942</v>
      </c>
      <c r="N109" s="60" t="s">
        <v>940</v>
      </c>
      <c r="O109" s="225" t="s">
        <v>350</v>
      </c>
      <c r="Q109" s="37" t="s">
        <v>544</v>
      </c>
      <c r="R109" s="69" t="str">
        <f t="shared" si="6"/>
        <v>-</v>
      </c>
      <c r="S109" s="69" t="str">
        <f t="shared" si="7"/>
        <v>-</v>
      </c>
      <c r="T109" s="38">
        <v>12</v>
      </c>
      <c r="U109" s="39" t="s">
        <v>579</v>
      </c>
      <c r="V109" s="27">
        <v>10</v>
      </c>
      <c r="X109" s="15"/>
      <c r="Y109" s="38">
        <v>0</v>
      </c>
      <c r="Z109" s="15" t="s">
        <v>486</v>
      </c>
      <c r="AA109" s="38">
        <v>0</v>
      </c>
      <c r="AB109" s="15" t="s">
        <v>479</v>
      </c>
      <c r="AC109" s="38">
        <v>1</v>
      </c>
      <c r="AD109" s="15" t="s">
        <v>472</v>
      </c>
      <c r="AE109" s="189" t="s">
        <v>600</v>
      </c>
      <c r="AF109" s="67" t="s">
        <v>935</v>
      </c>
    </row>
    <row r="110" spans="2:32" hidden="1">
      <c r="B110" s="27">
        <v>103</v>
      </c>
      <c r="C110" s="27">
        <v>28</v>
      </c>
      <c r="D110" s="36">
        <v>44992</v>
      </c>
      <c r="E110" s="65" t="s">
        <v>150</v>
      </c>
      <c r="F110" s="65" t="s">
        <v>87</v>
      </c>
      <c r="G110" s="65" t="s">
        <v>89</v>
      </c>
      <c r="H110" s="66" t="s">
        <v>151</v>
      </c>
      <c r="I110" s="15" t="s">
        <v>943</v>
      </c>
      <c r="J110" s="15" t="s">
        <v>944</v>
      </c>
      <c r="K110" s="15" t="s">
        <v>353</v>
      </c>
      <c r="L110" s="15" t="s">
        <v>945</v>
      </c>
      <c r="M110" s="15" t="s">
        <v>946</v>
      </c>
      <c r="N110" s="60" t="s">
        <v>947</v>
      </c>
      <c r="O110" s="225" t="s">
        <v>19</v>
      </c>
      <c r="Q110" s="37">
        <v>18.09</v>
      </c>
      <c r="R110" s="69">
        <f t="shared" si="6"/>
        <v>18.09</v>
      </c>
      <c r="S110" s="69">
        <f t="shared" si="7"/>
        <v>1.8089999999999999</v>
      </c>
      <c r="T110" s="38">
        <v>1</v>
      </c>
      <c r="U110" s="39" t="s">
        <v>477</v>
      </c>
      <c r="V110" s="27">
        <v>10</v>
      </c>
      <c r="X110" s="15" t="s">
        <v>948</v>
      </c>
      <c r="Y110" s="38">
        <v>1</v>
      </c>
      <c r="Z110" s="15" t="s">
        <v>948</v>
      </c>
      <c r="AA110" s="38">
        <v>1</v>
      </c>
      <c r="AB110" s="15" t="s">
        <v>949</v>
      </c>
      <c r="AC110" s="38">
        <v>1</v>
      </c>
      <c r="AD110" s="15" t="s">
        <v>472</v>
      </c>
      <c r="AE110" s="189"/>
    </row>
    <row r="111" spans="2:32">
      <c r="B111" s="27">
        <v>104</v>
      </c>
      <c r="C111" s="27">
        <v>28</v>
      </c>
      <c r="D111" s="36">
        <v>44992</v>
      </c>
      <c r="E111" s="65" t="s">
        <v>150</v>
      </c>
      <c r="F111" s="65" t="s">
        <v>87</v>
      </c>
      <c r="G111" s="65" t="s">
        <v>89</v>
      </c>
      <c r="H111" s="66" t="s">
        <v>151</v>
      </c>
      <c r="I111" s="15" t="s">
        <v>857</v>
      </c>
      <c r="J111" s="15" t="s">
        <v>858</v>
      </c>
      <c r="K111" s="15" t="s">
        <v>353</v>
      </c>
      <c r="L111" s="15" t="s">
        <v>859</v>
      </c>
      <c r="M111" s="15" t="s">
        <v>950</v>
      </c>
      <c r="N111" s="60" t="s">
        <v>951</v>
      </c>
      <c r="O111" s="225" t="s">
        <v>350</v>
      </c>
      <c r="Q111" s="37">
        <v>54.49</v>
      </c>
      <c r="R111" s="69">
        <f t="shared" si="6"/>
        <v>9.081666666666667</v>
      </c>
      <c r="S111" s="69">
        <f t="shared" si="7"/>
        <v>2.594761904761905</v>
      </c>
      <c r="T111" s="38">
        <v>6</v>
      </c>
      <c r="U111" s="39" t="s">
        <v>530</v>
      </c>
      <c r="V111" s="27">
        <v>3.5</v>
      </c>
      <c r="X111" s="15"/>
      <c r="Y111" s="38">
        <v>0</v>
      </c>
      <c r="AA111" s="38">
        <v>0</v>
      </c>
      <c r="AB111" s="15" t="s">
        <v>479</v>
      </c>
      <c r="AC111" s="38">
        <v>1</v>
      </c>
      <c r="AD111" s="15" t="s">
        <v>472</v>
      </c>
      <c r="AE111" s="189"/>
      <c r="AF111" s="15" t="s">
        <v>952</v>
      </c>
    </row>
    <row r="112" spans="2:32">
      <c r="B112" s="27">
        <v>105</v>
      </c>
      <c r="C112" s="27">
        <v>19</v>
      </c>
      <c r="D112" s="36">
        <v>45001</v>
      </c>
      <c r="E112" s="65" t="s">
        <v>129</v>
      </c>
      <c r="F112" s="65" t="s">
        <v>87</v>
      </c>
      <c r="G112" s="65" t="s">
        <v>89</v>
      </c>
      <c r="H112" s="66" t="s">
        <v>130</v>
      </c>
      <c r="I112" s="15" t="s">
        <v>442</v>
      </c>
      <c r="J112" s="15" t="s">
        <v>953</v>
      </c>
      <c r="K112" s="15" t="s">
        <v>353</v>
      </c>
      <c r="L112" s="15" t="s">
        <v>954</v>
      </c>
      <c r="M112" s="15" t="s">
        <v>955</v>
      </c>
      <c r="N112" s="60" t="s">
        <v>956</v>
      </c>
      <c r="O112" s="195" t="s">
        <v>19</v>
      </c>
      <c r="P112" s="15" t="s">
        <v>444</v>
      </c>
      <c r="Q112" s="37">
        <v>10.48</v>
      </c>
      <c r="R112" s="69">
        <f t="shared" si="6"/>
        <v>10.48</v>
      </c>
      <c r="S112" s="69">
        <f t="shared" si="7"/>
        <v>1.31</v>
      </c>
      <c r="T112" s="38">
        <v>1</v>
      </c>
      <c r="U112" s="39" t="s">
        <v>477</v>
      </c>
      <c r="V112" s="27">
        <v>8</v>
      </c>
      <c r="X112" s="15" t="s">
        <v>957</v>
      </c>
      <c r="Y112" s="38">
        <v>0</v>
      </c>
      <c r="Z112" s="15" t="s">
        <v>486</v>
      </c>
      <c r="AA112" s="38">
        <v>0</v>
      </c>
      <c r="AC112" s="38">
        <v>0</v>
      </c>
      <c r="AD112" s="15" t="s">
        <v>472</v>
      </c>
      <c r="AE112" s="189" t="s">
        <v>360</v>
      </c>
      <c r="AF112" s="15" t="s">
        <v>958</v>
      </c>
    </row>
    <row r="113" spans="2:32" hidden="1">
      <c r="B113" s="27">
        <v>106</v>
      </c>
      <c r="C113" s="27">
        <v>19</v>
      </c>
      <c r="D113" s="36">
        <v>45001</v>
      </c>
      <c r="E113" s="65" t="s">
        <v>129</v>
      </c>
      <c r="F113" s="65" t="s">
        <v>87</v>
      </c>
      <c r="G113" s="65" t="s">
        <v>89</v>
      </c>
      <c r="H113" s="66" t="s">
        <v>130</v>
      </c>
      <c r="I113" s="28" t="s">
        <v>414</v>
      </c>
      <c r="J113" s="15" t="s">
        <v>694</v>
      </c>
      <c r="K113" s="28" t="s">
        <v>353</v>
      </c>
      <c r="L113" s="15" t="s">
        <v>959</v>
      </c>
      <c r="M113" s="15" t="s">
        <v>960</v>
      </c>
      <c r="N113" s="60" t="s">
        <v>961</v>
      </c>
      <c r="O113" s="225" t="s">
        <v>19</v>
      </c>
      <c r="P113" s="28" t="s">
        <v>416</v>
      </c>
      <c r="Q113" s="37">
        <v>20.98</v>
      </c>
      <c r="R113" s="69">
        <f t="shared" si="6"/>
        <v>10.49</v>
      </c>
      <c r="S113" s="69">
        <f t="shared" si="7"/>
        <v>2.9971428571428573</v>
      </c>
      <c r="T113" s="38">
        <v>2</v>
      </c>
      <c r="U113" s="39" t="s">
        <v>471</v>
      </c>
      <c r="V113" s="27">
        <v>3.5</v>
      </c>
      <c r="X113" s="15" t="s">
        <v>962</v>
      </c>
      <c r="Y113" s="38">
        <v>1</v>
      </c>
      <c r="Z113" s="15" t="s">
        <v>962</v>
      </c>
      <c r="AA113" s="38">
        <v>1</v>
      </c>
      <c r="AC113" s="38">
        <v>0</v>
      </c>
      <c r="AD113" s="15" t="s">
        <v>472</v>
      </c>
      <c r="AE113" s="189" t="s">
        <v>963</v>
      </c>
      <c r="AF113" s="15" t="s">
        <v>488</v>
      </c>
    </row>
    <row r="114" spans="2:32" hidden="1">
      <c r="B114" s="27">
        <v>107</v>
      </c>
      <c r="C114" s="27">
        <v>19</v>
      </c>
      <c r="D114" s="36">
        <v>45001</v>
      </c>
      <c r="E114" s="65" t="s">
        <v>129</v>
      </c>
      <c r="F114" s="65" t="s">
        <v>87</v>
      </c>
      <c r="G114" s="65" t="s">
        <v>89</v>
      </c>
      <c r="H114" s="66" t="s">
        <v>130</v>
      </c>
      <c r="I114" s="15" t="s">
        <v>394</v>
      </c>
      <c r="J114" s="15" t="s">
        <v>906</v>
      </c>
      <c r="K114" s="15" t="s">
        <v>353</v>
      </c>
      <c r="L114" s="15" t="s">
        <v>964</v>
      </c>
      <c r="M114" s="15" t="s">
        <v>965</v>
      </c>
      <c r="N114" s="60" t="s">
        <v>966</v>
      </c>
      <c r="O114" s="195" t="s">
        <v>19</v>
      </c>
      <c r="P114" s="15" t="s">
        <v>396</v>
      </c>
      <c r="Q114" s="37">
        <v>10.02</v>
      </c>
      <c r="R114" s="69">
        <f t="shared" si="6"/>
        <v>10.02</v>
      </c>
      <c r="S114" s="69">
        <f t="shared" si="7"/>
        <v>1.002</v>
      </c>
      <c r="T114" s="38">
        <v>1</v>
      </c>
      <c r="U114" s="39" t="s">
        <v>477</v>
      </c>
      <c r="V114" s="27">
        <v>10</v>
      </c>
      <c r="X114" s="15" t="s">
        <v>967</v>
      </c>
      <c r="Y114" s="38">
        <v>1</v>
      </c>
      <c r="Z114" s="15" t="s">
        <v>967</v>
      </c>
      <c r="AA114" s="38">
        <v>1</v>
      </c>
      <c r="AB114" s="15" t="s">
        <v>968</v>
      </c>
      <c r="AC114" s="38">
        <v>1</v>
      </c>
      <c r="AD114" s="15" t="s">
        <v>472</v>
      </c>
      <c r="AE114" s="189" t="s">
        <v>360</v>
      </c>
    </row>
    <row r="115" spans="2:32" hidden="1">
      <c r="B115" s="27">
        <v>108</v>
      </c>
      <c r="C115" s="27">
        <v>33</v>
      </c>
      <c r="D115" s="36">
        <v>44992</v>
      </c>
      <c r="E115" s="65" t="s">
        <v>161</v>
      </c>
      <c r="F115" s="65" t="s">
        <v>87</v>
      </c>
      <c r="G115" s="65" t="s">
        <v>89</v>
      </c>
      <c r="H115" s="66" t="s">
        <v>162</v>
      </c>
      <c r="I115" s="15" t="s">
        <v>374</v>
      </c>
      <c r="J115" s="28" t="s">
        <v>375</v>
      </c>
      <c r="K115" s="28" t="s">
        <v>353</v>
      </c>
      <c r="L115" s="15" t="s">
        <v>969</v>
      </c>
      <c r="M115" s="15" t="s">
        <v>970</v>
      </c>
      <c r="N115" s="60" t="s">
        <v>971</v>
      </c>
      <c r="O115" s="195" t="s">
        <v>19</v>
      </c>
      <c r="P115" s="15" t="s">
        <v>376</v>
      </c>
      <c r="Q115" s="37">
        <v>8.99</v>
      </c>
      <c r="R115" s="69">
        <f t="shared" si="6"/>
        <v>8.99</v>
      </c>
      <c r="S115" s="69">
        <f t="shared" si="7"/>
        <v>0.89900000000000002</v>
      </c>
      <c r="T115" s="38">
        <v>1</v>
      </c>
      <c r="U115" s="39" t="s">
        <v>477</v>
      </c>
      <c r="V115" s="27">
        <v>10</v>
      </c>
      <c r="X115" s="15" t="s">
        <v>620</v>
      </c>
      <c r="Y115" s="38">
        <v>1</v>
      </c>
      <c r="Z115" s="15" t="s">
        <v>620</v>
      </c>
      <c r="AA115" s="38">
        <v>1</v>
      </c>
      <c r="AC115" s="38"/>
      <c r="AD115" s="15" t="s">
        <v>472</v>
      </c>
      <c r="AE115" s="189" t="s">
        <v>360</v>
      </c>
    </row>
    <row r="116" spans="2:32">
      <c r="B116" s="27">
        <v>109</v>
      </c>
      <c r="C116" s="27">
        <v>33</v>
      </c>
      <c r="D116" s="36">
        <v>44992</v>
      </c>
      <c r="E116" s="65" t="s">
        <v>161</v>
      </c>
      <c r="F116" s="65" t="s">
        <v>87</v>
      </c>
      <c r="G116" s="65" t="s">
        <v>89</v>
      </c>
      <c r="H116" s="66" t="s">
        <v>162</v>
      </c>
      <c r="I116" s="15" t="s">
        <v>374</v>
      </c>
      <c r="J116" s="28" t="s">
        <v>375</v>
      </c>
      <c r="K116" s="28" t="s">
        <v>353</v>
      </c>
      <c r="L116" s="15" t="s">
        <v>972</v>
      </c>
      <c r="M116" s="15" t="s">
        <v>973</v>
      </c>
      <c r="N116" s="60" t="s">
        <v>974</v>
      </c>
      <c r="O116" s="195" t="s">
        <v>19</v>
      </c>
      <c r="P116" s="15" t="s">
        <v>376</v>
      </c>
      <c r="Q116" s="37">
        <v>19.989999999999998</v>
      </c>
      <c r="R116" s="69">
        <f t="shared" si="6"/>
        <v>6.6633333333333331</v>
      </c>
      <c r="S116" s="69">
        <f t="shared" si="7"/>
        <v>0.66633333333333333</v>
      </c>
      <c r="T116" s="38">
        <v>3</v>
      </c>
      <c r="U116" s="39" t="s">
        <v>503</v>
      </c>
      <c r="V116" s="27">
        <v>10</v>
      </c>
      <c r="X116" s="15"/>
      <c r="Y116" s="38">
        <v>0</v>
      </c>
      <c r="Z116" s="15" t="s">
        <v>486</v>
      </c>
      <c r="AA116" s="38">
        <v>0</v>
      </c>
      <c r="AC116" s="38"/>
      <c r="AD116" s="15" t="s">
        <v>472</v>
      </c>
      <c r="AE116" s="189" t="s">
        <v>360</v>
      </c>
    </row>
    <row r="117" spans="2:32">
      <c r="B117" s="27">
        <v>110</v>
      </c>
      <c r="C117" s="27">
        <v>22</v>
      </c>
      <c r="D117" s="36">
        <v>44992</v>
      </c>
      <c r="E117" s="65" t="s">
        <v>135</v>
      </c>
      <c r="F117" s="65" t="s">
        <v>87</v>
      </c>
      <c r="G117" s="65" t="s">
        <v>89</v>
      </c>
      <c r="H117" s="66" t="s">
        <v>136</v>
      </c>
      <c r="I117" s="28" t="s">
        <v>523</v>
      </c>
      <c r="J117" s="15" t="s">
        <v>524</v>
      </c>
      <c r="K117" s="28" t="s">
        <v>353</v>
      </c>
      <c r="L117" s="15" t="s">
        <v>975</v>
      </c>
      <c r="M117" s="15" t="s">
        <v>976</v>
      </c>
      <c r="N117" s="60" t="s">
        <v>977</v>
      </c>
      <c r="O117" s="225" t="s">
        <v>528</v>
      </c>
      <c r="P117" s="28" t="s">
        <v>529</v>
      </c>
      <c r="Q117" s="37">
        <v>4.45</v>
      </c>
      <c r="R117" s="69">
        <f t="shared" si="6"/>
        <v>4.45</v>
      </c>
      <c r="S117" s="69">
        <f t="shared" si="7"/>
        <v>0.37083333333333335</v>
      </c>
      <c r="T117" s="38">
        <v>1</v>
      </c>
      <c r="U117" s="39" t="s">
        <v>477</v>
      </c>
      <c r="V117" s="27">
        <v>12</v>
      </c>
      <c r="W117" s="40" t="s">
        <v>978</v>
      </c>
      <c r="X117" s="15" t="s">
        <v>350</v>
      </c>
      <c r="Y117" s="38">
        <v>0</v>
      </c>
      <c r="Z117" s="15" t="s">
        <v>486</v>
      </c>
      <c r="AA117" s="38">
        <v>0</v>
      </c>
      <c r="AB117" s="15" t="s">
        <v>979</v>
      </c>
      <c r="AC117" s="38">
        <v>1</v>
      </c>
      <c r="AD117" s="15" t="s">
        <v>472</v>
      </c>
      <c r="AE117" s="189" t="s">
        <v>360</v>
      </c>
    </row>
    <row r="118" spans="2:32">
      <c r="B118" s="27">
        <v>111</v>
      </c>
      <c r="C118" s="27">
        <v>22</v>
      </c>
      <c r="D118" s="36">
        <v>44992</v>
      </c>
      <c r="E118" s="65" t="s">
        <v>135</v>
      </c>
      <c r="F118" s="65" t="s">
        <v>87</v>
      </c>
      <c r="G118" s="65" t="s">
        <v>89</v>
      </c>
      <c r="H118" s="66" t="s">
        <v>136</v>
      </c>
      <c r="I118" s="28" t="s">
        <v>523</v>
      </c>
      <c r="J118" s="15" t="s">
        <v>524</v>
      </c>
      <c r="K118" s="28" t="s">
        <v>353</v>
      </c>
      <c r="L118" s="15" t="s">
        <v>980</v>
      </c>
      <c r="M118" s="15" t="s">
        <v>981</v>
      </c>
      <c r="N118" s="60" t="s">
        <v>982</v>
      </c>
      <c r="O118" s="225" t="s">
        <v>528</v>
      </c>
      <c r="P118" s="28" t="s">
        <v>529</v>
      </c>
      <c r="Q118" s="37">
        <v>4.42</v>
      </c>
      <c r="R118" s="69">
        <f t="shared" si="6"/>
        <v>4.42</v>
      </c>
      <c r="S118" s="69">
        <f t="shared" si="7"/>
        <v>0.442</v>
      </c>
      <c r="T118" s="38">
        <v>1</v>
      </c>
      <c r="U118" s="39" t="s">
        <v>477</v>
      </c>
      <c r="V118" s="27">
        <v>10</v>
      </c>
      <c r="W118" s="40" t="s">
        <v>978</v>
      </c>
      <c r="X118" s="15" t="s">
        <v>350</v>
      </c>
      <c r="Y118" s="38">
        <v>0</v>
      </c>
      <c r="Z118" s="15" t="s">
        <v>486</v>
      </c>
      <c r="AA118" s="38">
        <v>0</v>
      </c>
      <c r="AB118" s="15" t="s">
        <v>979</v>
      </c>
      <c r="AC118" s="38">
        <v>1</v>
      </c>
      <c r="AD118" s="15" t="s">
        <v>472</v>
      </c>
      <c r="AE118" s="189" t="s">
        <v>360</v>
      </c>
    </row>
    <row r="119" spans="2:32">
      <c r="B119" s="27">
        <v>112</v>
      </c>
      <c r="C119" s="27">
        <v>22</v>
      </c>
      <c r="D119" s="36">
        <v>44992</v>
      </c>
      <c r="E119" s="65" t="s">
        <v>135</v>
      </c>
      <c r="F119" s="65" t="s">
        <v>87</v>
      </c>
      <c r="G119" s="65" t="s">
        <v>89</v>
      </c>
      <c r="H119" s="66" t="s">
        <v>136</v>
      </c>
      <c r="I119" s="15" t="s">
        <v>442</v>
      </c>
      <c r="J119" s="15" t="s">
        <v>473</v>
      </c>
      <c r="K119" s="15" t="s">
        <v>353</v>
      </c>
      <c r="L119" s="15" t="s">
        <v>983</v>
      </c>
      <c r="M119" s="15" t="s">
        <v>984</v>
      </c>
      <c r="N119" s="60" t="s">
        <v>985</v>
      </c>
      <c r="O119" s="195" t="s">
        <v>19</v>
      </c>
      <c r="P119" s="15" t="s">
        <v>444</v>
      </c>
      <c r="Q119" s="37">
        <v>3.99</v>
      </c>
      <c r="R119" s="69">
        <f t="shared" si="6"/>
        <v>3.99</v>
      </c>
      <c r="S119" s="69">
        <f t="shared" si="7"/>
        <v>0.39900000000000002</v>
      </c>
      <c r="T119" s="38">
        <v>1</v>
      </c>
      <c r="U119" s="39" t="s">
        <v>477</v>
      </c>
      <c r="V119" s="27">
        <v>10</v>
      </c>
      <c r="W119" s="40" t="s">
        <v>978</v>
      </c>
      <c r="X119" s="15" t="s">
        <v>350</v>
      </c>
      <c r="Y119" s="38">
        <v>0</v>
      </c>
      <c r="Z119" s="15" t="s">
        <v>486</v>
      </c>
      <c r="AA119" s="38">
        <v>0</v>
      </c>
      <c r="AB119" s="15" t="s">
        <v>986</v>
      </c>
      <c r="AC119" s="38">
        <v>1</v>
      </c>
      <c r="AD119" s="15" t="s">
        <v>472</v>
      </c>
      <c r="AE119" s="189" t="s">
        <v>360</v>
      </c>
    </row>
    <row r="120" spans="2:32">
      <c r="B120" s="27">
        <v>113</v>
      </c>
      <c r="C120" s="27">
        <v>9</v>
      </c>
      <c r="D120" s="36">
        <v>44993</v>
      </c>
      <c r="E120" s="65" t="s">
        <v>106</v>
      </c>
      <c r="F120" s="65" t="s">
        <v>82</v>
      </c>
      <c r="G120" s="65" t="s">
        <v>84</v>
      </c>
      <c r="H120" s="66" t="s">
        <v>107</v>
      </c>
      <c r="I120" s="15" t="s">
        <v>943</v>
      </c>
      <c r="J120" s="15" t="s">
        <v>944</v>
      </c>
      <c r="K120" s="15" t="s">
        <v>537</v>
      </c>
      <c r="L120" s="15" t="s">
        <v>987</v>
      </c>
      <c r="M120" s="15" t="s">
        <v>988</v>
      </c>
      <c r="N120" s="60" t="s">
        <v>989</v>
      </c>
      <c r="O120" s="225" t="s">
        <v>19</v>
      </c>
      <c r="Q120" s="37">
        <v>26.99</v>
      </c>
      <c r="R120" s="69">
        <f t="shared" si="6"/>
        <v>13.494999999999999</v>
      </c>
      <c r="S120" s="69">
        <f t="shared" si="7"/>
        <v>1.3494999999999999</v>
      </c>
      <c r="T120" s="38">
        <v>2</v>
      </c>
      <c r="U120" s="39" t="s">
        <v>471</v>
      </c>
      <c r="V120" s="27">
        <v>10</v>
      </c>
      <c r="X120" s="15"/>
      <c r="Y120" s="38">
        <v>0</v>
      </c>
      <c r="Z120" s="15" t="s">
        <v>486</v>
      </c>
      <c r="AA120" s="38">
        <v>0</v>
      </c>
      <c r="AC120" s="38">
        <v>0</v>
      </c>
      <c r="AD120" s="15" t="s">
        <v>472</v>
      </c>
      <c r="AE120" s="189"/>
      <c r="AF120" s="67"/>
    </row>
    <row r="121" spans="2:32" hidden="1">
      <c r="B121" s="27">
        <v>114</v>
      </c>
      <c r="C121" s="27">
        <v>9</v>
      </c>
      <c r="D121" s="36">
        <v>44993</v>
      </c>
      <c r="E121" s="65" t="s">
        <v>106</v>
      </c>
      <c r="F121" s="65" t="s">
        <v>82</v>
      </c>
      <c r="G121" s="65" t="s">
        <v>84</v>
      </c>
      <c r="H121" s="66" t="s">
        <v>107</v>
      </c>
      <c r="I121" s="68" t="s">
        <v>943</v>
      </c>
      <c r="J121" s="68" t="s">
        <v>944</v>
      </c>
      <c r="K121" s="15" t="s">
        <v>537</v>
      </c>
      <c r="L121" s="68" t="s">
        <v>944</v>
      </c>
      <c r="M121" s="68" t="s">
        <v>990</v>
      </c>
      <c r="N121" s="75" t="s">
        <v>991</v>
      </c>
      <c r="O121" s="225" t="s">
        <v>19</v>
      </c>
      <c r="P121" s="68"/>
      <c r="Q121" s="37">
        <v>7.99</v>
      </c>
      <c r="R121" s="69">
        <f t="shared" si="6"/>
        <v>7.99</v>
      </c>
      <c r="S121" s="69">
        <f t="shared" si="7"/>
        <v>0.79900000000000004</v>
      </c>
      <c r="T121" s="38">
        <v>1</v>
      </c>
      <c r="U121" s="39" t="s">
        <v>477</v>
      </c>
      <c r="V121" s="30">
        <v>10</v>
      </c>
      <c r="W121" s="41"/>
      <c r="X121" s="68" t="s">
        <v>992</v>
      </c>
      <c r="Y121" s="38">
        <v>1</v>
      </c>
      <c r="Z121" s="15" t="s">
        <v>992</v>
      </c>
      <c r="AA121" s="38">
        <v>1</v>
      </c>
      <c r="AB121" s="68" t="s">
        <v>993</v>
      </c>
      <c r="AC121" s="38">
        <v>1</v>
      </c>
      <c r="AD121" s="68" t="s">
        <v>472</v>
      </c>
      <c r="AE121" s="189"/>
      <c r="AF121" s="316"/>
    </row>
    <row r="122" spans="2:32" hidden="1">
      <c r="B122" s="27">
        <v>115</v>
      </c>
      <c r="C122" s="27">
        <v>9</v>
      </c>
      <c r="D122" s="36">
        <v>44993</v>
      </c>
      <c r="E122" s="65" t="s">
        <v>106</v>
      </c>
      <c r="F122" s="65" t="s">
        <v>82</v>
      </c>
      <c r="G122" s="65" t="s">
        <v>84</v>
      </c>
      <c r="H122" s="66" t="s">
        <v>107</v>
      </c>
      <c r="I122" s="15" t="s">
        <v>943</v>
      </c>
      <c r="J122" s="15" t="s">
        <v>944</v>
      </c>
      <c r="K122" s="15" t="s">
        <v>537</v>
      </c>
      <c r="L122" s="15" t="s">
        <v>944</v>
      </c>
      <c r="M122" s="15" t="s">
        <v>994</v>
      </c>
      <c r="N122" s="60" t="s">
        <v>991</v>
      </c>
      <c r="O122" s="225" t="s">
        <v>19</v>
      </c>
      <c r="Q122" s="37">
        <v>13.99</v>
      </c>
      <c r="R122" s="69">
        <f t="shared" si="6"/>
        <v>6.9950000000000001</v>
      </c>
      <c r="S122" s="69">
        <f t="shared" si="7"/>
        <v>0.69950000000000001</v>
      </c>
      <c r="T122" s="38">
        <v>2</v>
      </c>
      <c r="U122" s="39" t="s">
        <v>471</v>
      </c>
      <c r="V122" s="27">
        <v>10</v>
      </c>
      <c r="X122" s="15" t="s">
        <v>992</v>
      </c>
      <c r="Y122" s="38">
        <v>1</v>
      </c>
      <c r="Z122" s="15" t="s">
        <v>992</v>
      </c>
      <c r="AA122" s="38">
        <v>1</v>
      </c>
      <c r="AB122" s="15" t="s">
        <v>993</v>
      </c>
      <c r="AC122" s="38">
        <v>1</v>
      </c>
      <c r="AD122" s="15" t="s">
        <v>472</v>
      </c>
      <c r="AE122" s="189"/>
      <c r="AF122" s="67"/>
    </row>
    <row r="123" spans="2:32" hidden="1">
      <c r="B123" s="27">
        <v>116</v>
      </c>
      <c r="C123" s="27">
        <v>9</v>
      </c>
      <c r="D123" s="36">
        <v>44993</v>
      </c>
      <c r="E123" s="65" t="s">
        <v>106</v>
      </c>
      <c r="F123" s="65" t="s">
        <v>82</v>
      </c>
      <c r="G123" s="65" t="s">
        <v>84</v>
      </c>
      <c r="H123" s="66" t="s">
        <v>107</v>
      </c>
      <c r="I123" s="15" t="s">
        <v>995</v>
      </c>
      <c r="J123" s="15" t="s">
        <v>996</v>
      </c>
      <c r="K123" s="15" t="s">
        <v>353</v>
      </c>
      <c r="L123" s="15" t="s">
        <v>997</v>
      </c>
      <c r="M123" s="15" t="s">
        <v>998</v>
      </c>
      <c r="N123" s="60" t="s">
        <v>999</v>
      </c>
      <c r="O123" s="225" t="s">
        <v>19</v>
      </c>
      <c r="P123" s="15" t="s">
        <v>670</v>
      </c>
      <c r="Q123" s="37">
        <v>27.99</v>
      </c>
      <c r="R123" s="69">
        <f t="shared" si="6"/>
        <v>13.994999999999999</v>
      </c>
      <c r="S123" s="69">
        <f t="shared" si="7"/>
        <v>1.3995</v>
      </c>
      <c r="T123" s="38">
        <v>2</v>
      </c>
      <c r="U123" s="39" t="s">
        <v>471</v>
      </c>
      <c r="V123" s="27">
        <v>10</v>
      </c>
      <c r="X123" s="15" t="s">
        <v>1000</v>
      </c>
      <c r="Y123" s="38">
        <v>1</v>
      </c>
      <c r="Z123" s="15" t="s">
        <v>1000</v>
      </c>
      <c r="AA123" s="38">
        <v>1</v>
      </c>
      <c r="AC123" s="38">
        <v>0</v>
      </c>
      <c r="AD123" s="15" t="s">
        <v>472</v>
      </c>
      <c r="AE123" s="189" t="s">
        <v>360</v>
      </c>
      <c r="AF123" s="67"/>
    </row>
    <row r="124" spans="2:32" hidden="1">
      <c r="B124" s="27">
        <v>117</v>
      </c>
      <c r="C124" s="27">
        <v>9</v>
      </c>
      <c r="D124" s="36">
        <v>44993</v>
      </c>
      <c r="E124" s="65" t="s">
        <v>106</v>
      </c>
      <c r="F124" s="65" t="s">
        <v>82</v>
      </c>
      <c r="G124" s="65" t="s">
        <v>84</v>
      </c>
      <c r="H124" s="66" t="s">
        <v>107</v>
      </c>
      <c r="I124" s="15" t="s">
        <v>1001</v>
      </c>
      <c r="J124" s="15" t="s">
        <v>1002</v>
      </c>
      <c r="K124" s="15" t="s">
        <v>537</v>
      </c>
      <c r="L124" s="15" t="s">
        <v>1003</v>
      </c>
      <c r="M124" s="15" t="s">
        <v>1004</v>
      </c>
      <c r="N124" s="60" t="s">
        <v>1005</v>
      </c>
      <c r="O124" s="225" t="s">
        <v>19</v>
      </c>
      <c r="Q124" s="37">
        <v>39.99</v>
      </c>
      <c r="R124" s="69">
        <f t="shared" si="6"/>
        <v>6.665</v>
      </c>
      <c r="S124" s="69">
        <f t="shared" si="7"/>
        <v>0.66649999999999998</v>
      </c>
      <c r="T124" s="38">
        <v>6</v>
      </c>
      <c r="U124" s="39" t="s">
        <v>530</v>
      </c>
      <c r="V124" s="27">
        <v>10</v>
      </c>
      <c r="X124" s="15" t="s">
        <v>948</v>
      </c>
      <c r="Y124" s="38">
        <v>1</v>
      </c>
      <c r="Z124" s="15" t="s">
        <v>948</v>
      </c>
      <c r="AA124" s="38">
        <v>1</v>
      </c>
      <c r="AB124" s="15" t="s">
        <v>1006</v>
      </c>
      <c r="AC124" s="38">
        <v>1</v>
      </c>
      <c r="AD124" s="15" t="s">
        <v>472</v>
      </c>
      <c r="AE124" s="189"/>
      <c r="AF124" s="67"/>
    </row>
    <row r="125" spans="2:32" hidden="1">
      <c r="B125" s="27">
        <v>118</v>
      </c>
      <c r="C125" s="27">
        <v>9</v>
      </c>
      <c r="D125" s="36">
        <v>44993</v>
      </c>
      <c r="E125" s="65" t="s">
        <v>106</v>
      </c>
      <c r="F125" s="65" t="s">
        <v>82</v>
      </c>
      <c r="G125" s="65" t="s">
        <v>84</v>
      </c>
      <c r="H125" s="66" t="s">
        <v>107</v>
      </c>
      <c r="I125" s="15" t="s">
        <v>374</v>
      </c>
      <c r="J125" s="28" t="s">
        <v>375</v>
      </c>
      <c r="K125" s="28" t="s">
        <v>353</v>
      </c>
      <c r="L125" s="15" t="s">
        <v>1007</v>
      </c>
      <c r="M125" s="15" t="s">
        <v>1008</v>
      </c>
      <c r="N125" s="60" t="s">
        <v>1009</v>
      </c>
      <c r="O125" s="195" t="s">
        <v>19</v>
      </c>
      <c r="P125" s="15" t="s">
        <v>376</v>
      </c>
      <c r="Q125" s="37">
        <v>18.989999999999998</v>
      </c>
      <c r="R125" s="69">
        <f t="shared" si="6"/>
        <v>18.989999999999998</v>
      </c>
      <c r="S125" s="69">
        <f t="shared" si="7"/>
        <v>5.4257142857142853</v>
      </c>
      <c r="T125" s="38">
        <v>1</v>
      </c>
      <c r="U125" s="39" t="s">
        <v>477</v>
      </c>
      <c r="V125" s="27">
        <v>3.5</v>
      </c>
      <c r="X125" s="15" t="s">
        <v>567</v>
      </c>
      <c r="Y125" s="38">
        <v>1</v>
      </c>
      <c r="Z125" s="15" t="s">
        <v>1010</v>
      </c>
      <c r="AA125" s="38">
        <v>1</v>
      </c>
      <c r="AC125" s="38">
        <v>0</v>
      </c>
      <c r="AD125" s="15" t="s">
        <v>472</v>
      </c>
      <c r="AE125" s="189" t="s">
        <v>360</v>
      </c>
      <c r="AF125" s="67"/>
    </row>
    <row r="126" spans="2:32" hidden="1">
      <c r="B126" s="27">
        <v>119</v>
      </c>
      <c r="C126" s="27">
        <v>9</v>
      </c>
      <c r="D126" s="36">
        <v>44993</v>
      </c>
      <c r="E126" s="65" t="s">
        <v>106</v>
      </c>
      <c r="F126" s="65" t="s">
        <v>82</v>
      </c>
      <c r="G126" s="65" t="s">
        <v>84</v>
      </c>
      <c r="H126" s="66" t="s">
        <v>107</v>
      </c>
      <c r="I126" s="15" t="s">
        <v>374</v>
      </c>
      <c r="J126" s="28" t="s">
        <v>375</v>
      </c>
      <c r="K126" s="28" t="s">
        <v>353</v>
      </c>
      <c r="L126" s="15" t="s">
        <v>1011</v>
      </c>
      <c r="M126" s="15" t="s">
        <v>1012</v>
      </c>
      <c r="N126" s="60" t="s">
        <v>1013</v>
      </c>
      <c r="O126" s="195" t="s">
        <v>19</v>
      </c>
      <c r="P126" s="15" t="s">
        <v>376</v>
      </c>
      <c r="Q126" s="37">
        <v>16.989999999999998</v>
      </c>
      <c r="R126" s="69">
        <f t="shared" si="6"/>
        <v>16.989999999999998</v>
      </c>
      <c r="S126" s="69">
        <f t="shared" si="7"/>
        <v>0.99941176470588222</v>
      </c>
      <c r="T126" s="38">
        <v>1</v>
      </c>
      <c r="U126" s="39" t="s">
        <v>477</v>
      </c>
      <c r="V126" s="27">
        <v>17</v>
      </c>
      <c r="X126" s="15" t="s">
        <v>567</v>
      </c>
      <c r="Y126" s="38">
        <v>1</v>
      </c>
      <c r="Z126" s="15" t="s">
        <v>1010</v>
      </c>
      <c r="AA126" s="38">
        <v>1</v>
      </c>
      <c r="AC126" s="38">
        <v>0</v>
      </c>
      <c r="AD126" s="15" t="s">
        <v>472</v>
      </c>
      <c r="AE126" s="189" t="s">
        <v>360</v>
      </c>
      <c r="AF126" s="67" t="s">
        <v>904</v>
      </c>
    </row>
    <row r="127" spans="2:32" hidden="1">
      <c r="B127" s="27">
        <v>120</v>
      </c>
      <c r="C127" s="27">
        <v>9</v>
      </c>
      <c r="D127" s="36">
        <v>45023</v>
      </c>
      <c r="E127" s="150" t="s">
        <v>106</v>
      </c>
      <c r="F127" s="150" t="s">
        <v>82</v>
      </c>
      <c r="G127" s="150" t="s">
        <v>84</v>
      </c>
      <c r="H127" s="151" t="s">
        <v>107</v>
      </c>
      <c r="I127" s="15" t="s">
        <v>374</v>
      </c>
      <c r="J127" s="15" t="s">
        <v>406</v>
      </c>
      <c r="K127" s="28" t="s">
        <v>353</v>
      </c>
      <c r="L127" s="15" t="s">
        <v>1014</v>
      </c>
      <c r="M127" s="15" t="s">
        <v>1015</v>
      </c>
      <c r="N127" s="60" t="s">
        <v>1016</v>
      </c>
      <c r="O127" s="195" t="s">
        <v>19</v>
      </c>
      <c r="P127" s="15" t="s">
        <v>376</v>
      </c>
      <c r="Q127" s="37"/>
      <c r="R127" s="69"/>
      <c r="S127" s="69"/>
      <c r="T127" s="38"/>
      <c r="U127" s="39" t="s">
        <v>736</v>
      </c>
      <c r="W127" s="40" t="s">
        <v>368</v>
      </c>
      <c r="X127" s="15" t="s">
        <v>356</v>
      </c>
      <c r="Y127" s="38">
        <v>1</v>
      </c>
      <c r="Z127" s="15" t="s">
        <v>356</v>
      </c>
      <c r="AA127" s="27">
        <v>1</v>
      </c>
      <c r="AC127" s="27">
        <v>0</v>
      </c>
      <c r="AD127" s="15" t="s">
        <v>472</v>
      </c>
      <c r="AE127" s="189"/>
      <c r="AF127" s="15" t="s">
        <v>1017</v>
      </c>
    </row>
    <row r="128" spans="2:32" hidden="1">
      <c r="B128" s="27">
        <v>121</v>
      </c>
      <c r="C128" s="27">
        <v>9</v>
      </c>
      <c r="D128" s="36">
        <v>44993</v>
      </c>
      <c r="E128" s="65" t="s">
        <v>106</v>
      </c>
      <c r="F128" s="65" t="s">
        <v>82</v>
      </c>
      <c r="G128" s="65" t="s">
        <v>84</v>
      </c>
      <c r="H128" s="66" t="s">
        <v>107</v>
      </c>
      <c r="I128" s="15" t="s">
        <v>615</v>
      </c>
      <c r="J128" s="15" t="s">
        <v>616</v>
      </c>
      <c r="K128" s="28" t="s">
        <v>353</v>
      </c>
      <c r="L128" s="15" t="s">
        <v>1018</v>
      </c>
      <c r="M128" s="15" t="s">
        <v>1019</v>
      </c>
      <c r="N128" s="60" t="s">
        <v>1020</v>
      </c>
      <c r="O128" s="225" t="s">
        <v>528</v>
      </c>
      <c r="P128" s="28" t="s">
        <v>529</v>
      </c>
      <c r="Q128" s="37">
        <v>8.99</v>
      </c>
      <c r="R128" s="69">
        <f t="shared" ref="R128:R159" si="8">IFERROR(Q128/T128,"-")</f>
        <v>8.99</v>
      </c>
      <c r="S128" s="69">
        <f t="shared" ref="S128:S159" si="9">IFERROR(R128/V128,"-")</f>
        <v>0.89900000000000002</v>
      </c>
      <c r="T128" s="38">
        <v>1</v>
      </c>
      <c r="U128" s="39" t="s">
        <v>477</v>
      </c>
      <c r="V128" s="27">
        <v>10</v>
      </c>
      <c r="X128" s="15" t="s">
        <v>1000</v>
      </c>
      <c r="Y128" s="38">
        <v>1</v>
      </c>
      <c r="Z128" s="15" t="s">
        <v>1000</v>
      </c>
      <c r="AA128" s="38">
        <v>1</v>
      </c>
      <c r="AC128" s="38">
        <v>0</v>
      </c>
      <c r="AD128" s="15" t="s">
        <v>1021</v>
      </c>
      <c r="AE128" s="189" t="s">
        <v>360</v>
      </c>
      <c r="AF128" s="67" t="s">
        <v>904</v>
      </c>
    </row>
    <row r="129" spans="2:32" hidden="1">
      <c r="B129" s="27">
        <v>122</v>
      </c>
      <c r="C129" s="27">
        <v>9</v>
      </c>
      <c r="D129" s="36">
        <v>44993</v>
      </c>
      <c r="E129" s="65" t="s">
        <v>106</v>
      </c>
      <c r="F129" s="65" t="s">
        <v>82</v>
      </c>
      <c r="G129" s="65" t="s">
        <v>84</v>
      </c>
      <c r="H129" s="66" t="s">
        <v>107</v>
      </c>
      <c r="I129" s="15" t="s">
        <v>615</v>
      </c>
      <c r="J129" s="15" t="s">
        <v>616</v>
      </c>
      <c r="K129" s="28" t="s">
        <v>353</v>
      </c>
      <c r="L129" s="15" t="s">
        <v>1022</v>
      </c>
      <c r="M129" s="15" t="s">
        <v>1023</v>
      </c>
      <c r="N129" s="60" t="s">
        <v>1020</v>
      </c>
      <c r="O129" s="225" t="s">
        <v>528</v>
      </c>
      <c r="P129" s="28" t="s">
        <v>529</v>
      </c>
      <c r="Q129" s="37">
        <v>34.99</v>
      </c>
      <c r="R129" s="69">
        <f t="shared" si="8"/>
        <v>5.831666666666667</v>
      </c>
      <c r="S129" s="69">
        <f t="shared" si="9"/>
        <v>0.58316666666666672</v>
      </c>
      <c r="T129" s="38">
        <v>6</v>
      </c>
      <c r="U129" s="39" t="s">
        <v>530</v>
      </c>
      <c r="V129" s="27">
        <v>10</v>
      </c>
      <c r="X129" s="15" t="s">
        <v>1000</v>
      </c>
      <c r="Y129" s="38">
        <v>1</v>
      </c>
      <c r="Z129" s="15" t="s">
        <v>1000</v>
      </c>
      <c r="AA129" s="38">
        <v>1</v>
      </c>
      <c r="AC129" s="38">
        <v>0</v>
      </c>
      <c r="AD129" s="15" t="s">
        <v>1021</v>
      </c>
      <c r="AE129" s="189" t="s">
        <v>360</v>
      </c>
      <c r="AF129" s="67" t="s">
        <v>904</v>
      </c>
    </row>
    <row r="130" spans="2:32" hidden="1">
      <c r="B130" s="27">
        <v>123</v>
      </c>
      <c r="C130" s="27">
        <v>9</v>
      </c>
      <c r="D130" s="36">
        <v>44993</v>
      </c>
      <c r="E130" s="65" t="s">
        <v>106</v>
      </c>
      <c r="F130" s="65" t="s">
        <v>82</v>
      </c>
      <c r="G130" s="65" t="s">
        <v>84</v>
      </c>
      <c r="H130" s="66" t="s">
        <v>107</v>
      </c>
      <c r="I130" s="15" t="s">
        <v>665</v>
      </c>
      <c r="J130" s="15" t="s">
        <v>666</v>
      </c>
      <c r="K130" s="28" t="s">
        <v>353</v>
      </c>
      <c r="L130" s="15" t="s">
        <v>1024</v>
      </c>
      <c r="M130" s="15" t="s">
        <v>1025</v>
      </c>
      <c r="N130" s="60" t="s">
        <v>1026</v>
      </c>
      <c r="O130" s="225" t="s">
        <v>19</v>
      </c>
      <c r="P130" s="28" t="s">
        <v>670</v>
      </c>
      <c r="Q130" s="37">
        <v>9.99</v>
      </c>
      <c r="R130" s="69">
        <f t="shared" si="8"/>
        <v>9.99</v>
      </c>
      <c r="S130" s="69">
        <f t="shared" si="9"/>
        <v>0.999</v>
      </c>
      <c r="T130" s="38">
        <v>1</v>
      </c>
      <c r="U130" s="39" t="s">
        <v>477</v>
      </c>
      <c r="V130" s="27">
        <v>10</v>
      </c>
      <c r="X130" s="15" t="s">
        <v>1027</v>
      </c>
      <c r="Y130" s="38">
        <v>1</v>
      </c>
      <c r="Z130" s="15" t="s">
        <v>1027</v>
      </c>
      <c r="AA130" s="38">
        <v>1</v>
      </c>
      <c r="AB130" s="15" t="s">
        <v>1028</v>
      </c>
      <c r="AC130" s="38">
        <v>1</v>
      </c>
      <c r="AD130" s="15" t="s">
        <v>1029</v>
      </c>
      <c r="AE130" s="189" t="s">
        <v>600</v>
      </c>
      <c r="AF130" s="67" t="s">
        <v>1030</v>
      </c>
    </row>
    <row r="131" spans="2:32" hidden="1">
      <c r="B131" s="27">
        <v>124</v>
      </c>
      <c r="C131" s="27">
        <v>9</v>
      </c>
      <c r="D131" s="36">
        <v>44993</v>
      </c>
      <c r="E131" s="65" t="s">
        <v>106</v>
      </c>
      <c r="F131" s="65" t="s">
        <v>82</v>
      </c>
      <c r="G131" s="65" t="s">
        <v>84</v>
      </c>
      <c r="H131" s="66" t="s">
        <v>107</v>
      </c>
      <c r="I131" s="15" t="s">
        <v>665</v>
      </c>
      <c r="J131" s="15" t="s">
        <v>666</v>
      </c>
      <c r="K131" s="28" t="s">
        <v>353</v>
      </c>
      <c r="L131" s="15" t="s">
        <v>1031</v>
      </c>
      <c r="M131" s="15" t="s">
        <v>1032</v>
      </c>
      <c r="N131" s="60" t="s">
        <v>1033</v>
      </c>
      <c r="O131" s="225" t="s">
        <v>19</v>
      </c>
      <c r="P131" s="28" t="s">
        <v>670</v>
      </c>
      <c r="Q131" s="37">
        <v>17.989999999999998</v>
      </c>
      <c r="R131" s="69">
        <f t="shared" si="8"/>
        <v>8.9949999999999992</v>
      </c>
      <c r="S131" s="69">
        <f t="shared" si="9"/>
        <v>0.89949999999999997</v>
      </c>
      <c r="T131" s="38">
        <v>2</v>
      </c>
      <c r="U131" s="39" t="s">
        <v>471</v>
      </c>
      <c r="V131" s="27">
        <v>10</v>
      </c>
      <c r="X131" s="15" t="s">
        <v>356</v>
      </c>
      <c r="Y131" s="38">
        <v>1</v>
      </c>
      <c r="Z131" s="15" t="s">
        <v>356</v>
      </c>
      <c r="AA131" s="38">
        <v>1</v>
      </c>
      <c r="AC131" s="38">
        <v>0</v>
      </c>
      <c r="AD131" s="15" t="s">
        <v>1034</v>
      </c>
      <c r="AE131" s="189" t="s">
        <v>600</v>
      </c>
      <c r="AF131" s="67"/>
    </row>
    <row r="132" spans="2:32">
      <c r="B132" s="27">
        <v>125</v>
      </c>
      <c r="C132" s="27">
        <v>9</v>
      </c>
      <c r="D132" s="36">
        <v>44993</v>
      </c>
      <c r="E132" s="65" t="s">
        <v>106</v>
      </c>
      <c r="F132" s="65" t="s">
        <v>82</v>
      </c>
      <c r="G132" s="65" t="s">
        <v>84</v>
      </c>
      <c r="H132" s="66" t="s">
        <v>107</v>
      </c>
      <c r="I132" s="28" t="s">
        <v>414</v>
      </c>
      <c r="J132" s="15" t="s">
        <v>694</v>
      </c>
      <c r="K132" s="28" t="s">
        <v>353</v>
      </c>
      <c r="L132" s="15" t="s">
        <v>1035</v>
      </c>
      <c r="M132" s="15" t="s">
        <v>1036</v>
      </c>
      <c r="N132" s="60" t="s">
        <v>1037</v>
      </c>
      <c r="O132" s="225" t="s">
        <v>19</v>
      </c>
      <c r="P132" s="28" t="s">
        <v>416</v>
      </c>
      <c r="Q132" s="37">
        <v>18.989999999999998</v>
      </c>
      <c r="R132" s="69">
        <f t="shared" si="8"/>
        <v>18.989999999999998</v>
      </c>
      <c r="S132" s="69">
        <f t="shared" si="9"/>
        <v>1.8989999999999998</v>
      </c>
      <c r="T132" s="38">
        <v>1</v>
      </c>
      <c r="U132" s="39" t="s">
        <v>477</v>
      </c>
      <c r="V132" s="27">
        <v>10</v>
      </c>
      <c r="X132" s="15"/>
      <c r="Y132" s="38">
        <v>0</v>
      </c>
      <c r="Z132" s="15" t="s">
        <v>486</v>
      </c>
      <c r="AA132" s="38">
        <v>0</v>
      </c>
      <c r="AB132" s="15" t="s">
        <v>504</v>
      </c>
      <c r="AC132" s="38">
        <v>1</v>
      </c>
      <c r="AD132" s="15" t="s">
        <v>1029</v>
      </c>
      <c r="AE132" s="189" t="s">
        <v>360</v>
      </c>
      <c r="AF132" s="67" t="s">
        <v>904</v>
      </c>
    </row>
    <row r="133" spans="2:32">
      <c r="B133" s="27">
        <v>126</v>
      </c>
      <c r="C133" s="27">
        <v>4</v>
      </c>
      <c r="D133" s="36">
        <v>44994</v>
      </c>
      <c r="E133" s="65" t="s">
        <v>93</v>
      </c>
      <c r="F133" s="65" t="s">
        <v>87</v>
      </c>
      <c r="G133" s="65" t="s">
        <v>89</v>
      </c>
      <c r="H133" s="66" t="s">
        <v>94</v>
      </c>
      <c r="I133" s="15" t="s">
        <v>995</v>
      </c>
      <c r="J133" s="15" t="s">
        <v>996</v>
      </c>
      <c r="K133" s="15" t="s">
        <v>353</v>
      </c>
      <c r="L133" s="15" t="s">
        <v>1038</v>
      </c>
      <c r="M133" s="15" t="s">
        <v>1039</v>
      </c>
      <c r="N133" s="60" t="s">
        <v>1040</v>
      </c>
      <c r="O133" s="225" t="s">
        <v>19</v>
      </c>
      <c r="P133" s="15" t="s">
        <v>670</v>
      </c>
      <c r="Q133" s="37">
        <v>9.39</v>
      </c>
      <c r="R133" s="69">
        <f t="shared" si="8"/>
        <v>9.39</v>
      </c>
      <c r="S133" s="69">
        <f t="shared" si="9"/>
        <v>0.93900000000000006</v>
      </c>
      <c r="T133" s="38">
        <v>1</v>
      </c>
      <c r="U133" s="39" t="s">
        <v>477</v>
      </c>
      <c r="V133" s="27">
        <v>10</v>
      </c>
      <c r="X133" s="15"/>
      <c r="Y133" s="38">
        <v>0</v>
      </c>
      <c r="Z133" s="15" t="s">
        <v>486</v>
      </c>
      <c r="AA133" s="38">
        <v>0</v>
      </c>
      <c r="AC133" s="38">
        <v>0</v>
      </c>
      <c r="AD133" s="15" t="s">
        <v>472</v>
      </c>
      <c r="AE133" s="189" t="s">
        <v>360</v>
      </c>
      <c r="AF133" s="15" t="s">
        <v>719</v>
      </c>
    </row>
    <row r="134" spans="2:32">
      <c r="B134" s="27">
        <v>127</v>
      </c>
      <c r="C134" s="27">
        <v>4</v>
      </c>
      <c r="D134" s="36">
        <v>44994</v>
      </c>
      <c r="E134" s="65" t="s">
        <v>93</v>
      </c>
      <c r="F134" s="65" t="s">
        <v>87</v>
      </c>
      <c r="G134" s="65" t="s">
        <v>89</v>
      </c>
      <c r="H134" s="66" t="s">
        <v>94</v>
      </c>
      <c r="I134" s="15" t="s">
        <v>995</v>
      </c>
      <c r="J134" s="15" t="s">
        <v>996</v>
      </c>
      <c r="K134" s="15" t="s">
        <v>353</v>
      </c>
      <c r="L134" s="15" t="s">
        <v>1041</v>
      </c>
      <c r="M134" s="15" t="s">
        <v>1042</v>
      </c>
      <c r="N134" s="60" t="s">
        <v>1043</v>
      </c>
      <c r="O134" s="225" t="s">
        <v>19</v>
      </c>
      <c r="P134" s="15" t="s">
        <v>670</v>
      </c>
      <c r="Q134" s="37">
        <v>39.99</v>
      </c>
      <c r="R134" s="69">
        <f t="shared" si="8"/>
        <v>6.665</v>
      </c>
      <c r="S134" s="69">
        <f t="shared" si="9"/>
        <v>0.66649999999999998</v>
      </c>
      <c r="T134" s="38">
        <v>6</v>
      </c>
      <c r="U134" s="39" t="s">
        <v>530</v>
      </c>
      <c r="V134" s="27">
        <v>10</v>
      </c>
      <c r="X134" s="15"/>
      <c r="Y134" s="38">
        <v>0</v>
      </c>
      <c r="Z134" s="15" t="s">
        <v>486</v>
      </c>
      <c r="AA134" s="38">
        <v>0</v>
      </c>
      <c r="AC134" s="38">
        <v>0</v>
      </c>
      <c r="AD134" s="15" t="s">
        <v>472</v>
      </c>
      <c r="AE134" s="189" t="s">
        <v>360</v>
      </c>
      <c r="AF134" s="15" t="s">
        <v>719</v>
      </c>
    </row>
    <row r="135" spans="2:32">
      <c r="B135" s="27">
        <v>128</v>
      </c>
      <c r="C135" s="27">
        <v>4</v>
      </c>
      <c r="D135" s="36">
        <v>44994</v>
      </c>
      <c r="E135" s="65" t="s">
        <v>93</v>
      </c>
      <c r="F135" s="65" t="s">
        <v>87</v>
      </c>
      <c r="G135" s="65" t="s">
        <v>89</v>
      </c>
      <c r="H135" s="66" t="s">
        <v>94</v>
      </c>
      <c r="I135" s="15" t="s">
        <v>388</v>
      </c>
      <c r="J135" s="15" t="s">
        <v>389</v>
      </c>
      <c r="K135" s="28" t="s">
        <v>353</v>
      </c>
      <c r="L135" s="15" t="s">
        <v>1044</v>
      </c>
      <c r="M135" s="15" t="s">
        <v>1045</v>
      </c>
      <c r="N135" s="60" t="s">
        <v>1046</v>
      </c>
      <c r="O135" s="225" t="s">
        <v>19</v>
      </c>
      <c r="P135" s="15" t="s">
        <v>391</v>
      </c>
      <c r="Q135" s="37">
        <v>239.19</v>
      </c>
      <c r="R135" s="69">
        <f t="shared" si="8"/>
        <v>19.932500000000001</v>
      </c>
      <c r="S135" s="69">
        <f t="shared" si="9"/>
        <v>2.4915625000000001</v>
      </c>
      <c r="T135" s="38">
        <v>12</v>
      </c>
      <c r="U135" s="39" t="s">
        <v>579</v>
      </c>
      <c r="V135" s="27">
        <v>8</v>
      </c>
      <c r="X135" s="15"/>
      <c r="Y135" s="38">
        <v>0</v>
      </c>
      <c r="Z135" s="15" t="s">
        <v>486</v>
      </c>
      <c r="AA135" s="38">
        <v>0</v>
      </c>
      <c r="AC135" s="38">
        <v>0</v>
      </c>
      <c r="AD135" s="15" t="s">
        <v>472</v>
      </c>
      <c r="AE135" s="189"/>
      <c r="AF135" s="15" t="s">
        <v>1047</v>
      </c>
    </row>
    <row r="136" spans="2:32">
      <c r="B136" s="27">
        <v>129</v>
      </c>
      <c r="C136" s="27">
        <v>4</v>
      </c>
      <c r="D136" s="36">
        <v>44994</v>
      </c>
      <c r="E136" s="65" t="s">
        <v>93</v>
      </c>
      <c r="F136" s="65" t="s">
        <v>87</v>
      </c>
      <c r="G136" s="65" t="s">
        <v>89</v>
      </c>
      <c r="H136" s="66" t="s">
        <v>94</v>
      </c>
      <c r="I136" s="15" t="s">
        <v>374</v>
      </c>
      <c r="J136" s="28" t="s">
        <v>375</v>
      </c>
      <c r="K136" s="28" t="s">
        <v>353</v>
      </c>
      <c r="L136" s="15" t="s">
        <v>1048</v>
      </c>
      <c r="M136" s="15" t="s">
        <v>1049</v>
      </c>
      <c r="N136" s="60" t="s">
        <v>1050</v>
      </c>
      <c r="O136" s="195" t="s">
        <v>19</v>
      </c>
      <c r="P136" s="15" t="s">
        <v>376</v>
      </c>
      <c r="Q136" s="37">
        <v>35.590000000000003</v>
      </c>
      <c r="R136" s="69">
        <f t="shared" si="8"/>
        <v>17.795000000000002</v>
      </c>
      <c r="S136" s="69">
        <f t="shared" si="9"/>
        <v>1.7795000000000001</v>
      </c>
      <c r="T136" s="38">
        <v>2</v>
      </c>
      <c r="U136" s="39" t="s">
        <v>471</v>
      </c>
      <c r="V136" s="27">
        <v>10</v>
      </c>
      <c r="X136" s="15"/>
      <c r="Y136" s="38">
        <v>0</v>
      </c>
      <c r="Z136" s="15" t="s">
        <v>486</v>
      </c>
      <c r="AA136" s="38">
        <v>0</v>
      </c>
      <c r="AC136" s="38">
        <v>0</v>
      </c>
      <c r="AD136" s="15" t="s">
        <v>472</v>
      </c>
      <c r="AE136" s="189" t="s">
        <v>360</v>
      </c>
      <c r="AF136" s="15" t="s">
        <v>719</v>
      </c>
    </row>
    <row r="137" spans="2:32">
      <c r="B137" s="27">
        <v>130</v>
      </c>
      <c r="C137" s="27">
        <v>4</v>
      </c>
      <c r="D137" s="36">
        <v>44994</v>
      </c>
      <c r="E137" s="65" t="s">
        <v>93</v>
      </c>
      <c r="F137" s="65" t="s">
        <v>87</v>
      </c>
      <c r="G137" s="65" t="s">
        <v>89</v>
      </c>
      <c r="H137" s="66" t="s">
        <v>94</v>
      </c>
      <c r="I137" s="15" t="s">
        <v>374</v>
      </c>
      <c r="J137" s="28" t="s">
        <v>375</v>
      </c>
      <c r="K137" s="28" t="s">
        <v>353</v>
      </c>
      <c r="L137" s="15" t="s">
        <v>1051</v>
      </c>
      <c r="M137" s="15" t="s">
        <v>1052</v>
      </c>
      <c r="N137" s="60" t="s">
        <v>1053</v>
      </c>
      <c r="O137" s="195" t="s">
        <v>19</v>
      </c>
      <c r="P137" s="15" t="s">
        <v>376</v>
      </c>
      <c r="Q137" s="37">
        <v>84.99</v>
      </c>
      <c r="R137" s="69">
        <f t="shared" si="8"/>
        <v>7.0824999999999996</v>
      </c>
      <c r="S137" s="69">
        <f t="shared" si="9"/>
        <v>0.70824999999999994</v>
      </c>
      <c r="T137" s="38">
        <v>12</v>
      </c>
      <c r="U137" s="39" t="s">
        <v>579</v>
      </c>
      <c r="V137" s="27">
        <v>10</v>
      </c>
      <c r="X137" s="15"/>
      <c r="Y137" s="38">
        <v>0</v>
      </c>
      <c r="Z137" s="15" t="s">
        <v>486</v>
      </c>
      <c r="AA137" s="38">
        <v>0</v>
      </c>
      <c r="AC137" s="38">
        <v>0</v>
      </c>
      <c r="AD137" s="15" t="s">
        <v>472</v>
      </c>
      <c r="AE137" s="189" t="s">
        <v>360</v>
      </c>
      <c r="AF137" s="15" t="s">
        <v>1054</v>
      </c>
    </row>
    <row r="138" spans="2:32" hidden="1">
      <c r="B138" s="27">
        <v>131</v>
      </c>
      <c r="C138" s="27">
        <v>4</v>
      </c>
      <c r="D138" s="36">
        <v>44994</v>
      </c>
      <c r="E138" s="65" t="s">
        <v>93</v>
      </c>
      <c r="F138" s="65" t="s">
        <v>87</v>
      </c>
      <c r="G138" s="65" t="s">
        <v>89</v>
      </c>
      <c r="H138" s="66" t="s">
        <v>94</v>
      </c>
      <c r="I138" s="15" t="s">
        <v>665</v>
      </c>
      <c r="J138" s="15" t="s">
        <v>666</v>
      </c>
      <c r="K138" s="28" t="s">
        <v>353</v>
      </c>
      <c r="L138" s="15" t="s">
        <v>1055</v>
      </c>
      <c r="M138" s="15" t="s">
        <v>1056</v>
      </c>
      <c r="N138" s="60" t="s">
        <v>1057</v>
      </c>
      <c r="O138" s="225" t="s">
        <v>19</v>
      </c>
      <c r="P138" s="28" t="s">
        <v>670</v>
      </c>
      <c r="Q138" s="37">
        <v>8.99</v>
      </c>
      <c r="R138" s="69">
        <f t="shared" si="8"/>
        <v>8.99</v>
      </c>
      <c r="S138" s="69">
        <f t="shared" si="9"/>
        <v>0.89900000000000002</v>
      </c>
      <c r="T138" s="38">
        <v>1</v>
      </c>
      <c r="U138" s="39" t="s">
        <v>477</v>
      </c>
      <c r="V138" s="27">
        <v>10</v>
      </c>
      <c r="X138" s="15" t="s">
        <v>571</v>
      </c>
      <c r="Y138" s="38">
        <v>1</v>
      </c>
      <c r="Z138" s="15" t="s">
        <v>571</v>
      </c>
      <c r="AA138" s="38">
        <v>1</v>
      </c>
      <c r="AC138" s="38">
        <v>0</v>
      </c>
      <c r="AD138" s="15" t="s">
        <v>472</v>
      </c>
      <c r="AE138" s="189" t="s">
        <v>360</v>
      </c>
      <c r="AF138" s="15" t="s">
        <v>719</v>
      </c>
    </row>
    <row r="139" spans="2:32">
      <c r="B139" s="27">
        <v>132</v>
      </c>
      <c r="C139" s="27">
        <v>4</v>
      </c>
      <c r="D139" s="36">
        <v>44994</v>
      </c>
      <c r="E139" s="65" t="s">
        <v>93</v>
      </c>
      <c r="F139" s="65" t="s">
        <v>87</v>
      </c>
      <c r="G139" s="65" t="s">
        <v>89</v>
      </c>
      <c r="H139" s="66" t="s">
        <v>94</v>
      </c>
      <c r="I139" s="15" t="s">
        <v>665</v>
      </c>
      <c r="J139" s="15" t="s">
        <v>666</v>
      </c>
      <c r="K139" s="28" t="s">
        <v>353</v>
      </c>
      <c r="L139" s="15" t="s">
        <v>1058</v>
      </c>
      <c r="M139" s="15" t="s">
        <v>1059</v>
      </c>
      <c r="N139" s="60" t="s">
        <v>865</v>
      </c>
      <c r="O139" s="225" t="s">
        <v>19</v>
      </c>
      <c r="P139" s="28" t="s">
        <v>670</v>
      </c>
      <c r="Q139" s="37">
        <v>10.29</v>
      </c>
      <c r="R139" s="69">
        <f t="shared" si="8"/>
        <v>10.29</v>
      </c>
      <c r="S139" s="69">
        <f t="shared" si="9"/>
        <v>2.94</v>
      </c>
      <c r="T139" s="38">
        <v>1</v>
      </c>
      <c r="U139" s="39" t="s">
        <v>477</v>
      </c>
      <c r="V139" s="27">
        <v>3.5</v>
      </c>
      <c r="X139" s="15"/>
      <c r="Y139" s="38">
        <v>0</v>
      </c>
      <c r="Z139" s="15" t="s">
        <v>486</v>
      </c>
      <c r="AA139" s="38">
        <v>0</v>
      </c>
      <c r="AC139" s="38">
        <v>0</v>
      </c>
      <c r="AD139" s="15" t="s">
        <v>472</v>
      </c>
      <c r="AE139" s="189" t="s">
        <v>360</v>
      </c>
    </row>
    <row r="140" spans="2:32" hidden="1">
      <c r="B140" s="27">
        <v>133</v>
      </c>
      <c r="C140" s="27">
        <v>4</v>
      </c>
      <c r="D140" s="36">
        <v>44994</v>
      </c>
      <c r="E140" s="65" t="s">
        <v>93</v>
      </c>
      <c r="F140" s="65" t="s">
        <v>87</v>
      </c>
      <c r="G140" s="65" t="s">
        <v>89</v>
      </c>
      <c r="H140" s="66" t="s">
        <v>94</v>
      </c>
      <c r="I140" s="28" t="s">
        <v>414</v>
      </c>
      <c r="J140" s="15" t="s">
        <v>694</v>
      </c>
      <c r="K140" s="28" t="s">
        <v>353</v>
      </c>
      <c r="L140" s="15" t="s">
        <v>1060</v>
      </c>
      <c r="M140" s="15" t="s">
        <v>1061</v>
      </c>
      <c r="N140" s="60" t="s">
        <v>1062</v>
      </c>
      <c r="O140" s="225" t="s">
        <v>19</v>
      </c>
      <c r="P140" s="28" t="s">
        <v>416</v>
      </c>
      <c r="Q140" s="37">
        <v>12.49</v>
      </c>
      <c r="R140" s="69">
        <f t="shared" si="8"/>
        <v>6.2450000000000001</v>
      </c>
      <c r="S140" s="69">
        <f t="shared" si="9"/>
        <v>1.7842857142857143</v>
      </c>
      <c r="T140" s="38">
        <v>2</v>
      </c>
      <c r="U140" s="39" t="s">
        <v>471</v>
      </c>
      <c r="V140" s="27">
        <v>3.5</v>
      </c>
      <c r="X140" s="15" t="s">
        <v>1063</v>
      </c>
      <c r="Y140" s="38">
        <v>1</v>
      </c>
      <c r="Z140" s="15" t="s">
        <v>1063</v>
      </c>
      <c r="AA140" s="38">
        <v>1</v>
      </c>
      <c r="AC140" s="38">
        <v>0</v>
      </c>
      <c r="AD140" s="15" t="s">
        <v>472</v>
      </c>
      <c r="AE140" s="189" t="s">
        <v>360</v>
      </c>
      <c r="AF140" s="15" t="s">
        <v>719</v>
      </c>
    </row>
    <row r="141" spans="2:32" hidden="1">
      <c r="B141" s="27">
        <v>134</v>
      </c>
      <c r="C141" s="27">
        <v>4</v>
      </c>
      <c r="D141" s="36">
        <v>44994</v>
      </c>
      <c r="E141" s="65" t="s">
        <v>93</v>
      </c>
      <c r="F141" s="65" t="s">
        <v>87</v>
      </c>
      <c r="G141" s="65" t="s">
        <v>89</v>
      </c>
      <c r="H141" s="66" t="s">
        <v>94</v>
      </c>
      <c r="I141" s="28" t="s">
        <v>414</v>
      </c>
      <c r="J141" s="15" t="s">
        <v>694</v>
      </c>
      <c r="K141" s="28" t="s">
        <v>353</v>
      </c>
      <c r="L141" s="15" t="s">
        <v>1064</v>
      </c>
      <c r="M141" s="15" t="s">
        <v>1065</v>
      </c>
      <c r="N141" s="60" t="s">
        <v>1066</v>
      </c>
      <c r="O141" s="225" t="s">
        <v>19</v>
      </c>
      <c r="P141" s="28" t="s">
        <v>416</v>
      </c>
      <c r="Q141" s="37">
        <v>10.99</v>
      </c>
      <c r="R141" s="69">
        <f t="shared" si="8"/>
        <v>10.99</v>
      </c>
      <c r="S141" s="69">
        <f t="shared" si="9"/>
        <v>1.099</v>
      </c>
      <c r="T141" s="38">
        <v>1</v>
      </c>
      <c r="U141" s="39" t="s">
        <v>477</v>
      </c>
      <c r="V141" s="27">
        <v>10</v>
      </c>
      <c r="X141" s="15" t="s">
        <v>1063</v>
      </c>
      <c r="Y141" s="38">
        <v>1</v>
      </c>
      <c r="Z141" s="15" t="s">
        <v>1063</v>
      </c>
      <c r="AA141" s="38">
        <v>1</v>
      </c>
      <c r="AC141" s="38">
        <v>0</v>
      </c>
      <c r="AD141" s="15" t="s">
        <v>472</v>
      </c>
      <c r="AE141" s="189" t="s">
        <v>360</v>
      </c>
      <c r="AF141" s="15" t="s">
        <v>719</v>
      </c>
    </row>
    <row r="142" spans="2:32" hidden="1">
      <c r="B142" s="27">
        <v>135</v>
      </c>
      <c r="C142" s="27">
        <v>4</v>
      </c>
      <c r="D142" s="36">
        <v>44994</v>
      </c>
      <c r="E142" s="65" t="s">
        <v>93</v>
      </c>
      <c r="F142" s="65" t="s">
        <v>87</v>
      </c>
      <c r="G142" s="65" t="s">
        <v>89</v>
      </c>
      <c r="H142" s="66" t="s">
        <v>94</v>
      </c>
      <c r="I142" s="15" t="s">
        <v>706</v>
      </c>
      <c r="J142" s="15" t="s">
        <v>707</v>
      </c>
      <c r="K142" s="28" t="s">
        <v>353</v>
      </c>
      <c r="L142" s="15" t="s">
        <v>1067</v>
      </c>
      <c r="M142" s="15" t="s">
        <v>1068</v>
      </c>
      <c r="N142" s="60" t="s">
        <v>1069</v>
      </c>
      <c r="O142" s="225" t="s">
        <v>350</v>
      </c>
      <c r="P142" s="15" t="s">
        <v>711</v>
      </c>
      <c r="Q142" s="37">
        <v>20.89</v>
      </c>
      <c r="R142" s="69">
        <f t="shared" si="8"/>
        <v>6.9633333333333338</v>
      </c>
      <c r="S142" s="69">
        <f t="shared" si="9"/>
        <v>0.69633333333333336</v>
      </c>
      <c r="T142" s="38">
        <v>3</v>
      </c>
      <c r="U142" s="39" t="s">
        <v>503</v>
      </c>
      <c r="V142" s="27">
        <v>10</v>
      </c>
      <c r="X142" s="15" t="s">
        <v>1070</v>
      </c>
      <c r="Y142" s="38">
        <v>1</v>
      </c>
      <c r="AA142" s="38">
        <v>0</v>
      </c>
      <c r="AC142" s="38">
        <v>0</v>
      </c>
      <c r="AD142" s="15" t="s">
        <v>472</v>
      </c>
      <c r="AE142" s="189"/>
      <c r="AF142" s="15" t="s">
        <v>719</v>
      </c>
    </row>
    <row r="143" spans="2:32" hidden="1">
      <c r="B143" s="27">
        <v>136</v>
      </c>
      <c r="C143" s="27">
        <v>4</v>
      </c>
      <c r="D143" s="36">
        <v>44994</v>
      </c>
      <c r="E143" s="65" t="s">
        <v>93</v>
      </c>
      <c r="F143" s="65" t="s">
        <v>87</v>
      </c>
      <c r="G143" s="65" t="s">
        <v>89</v>
      </c>
      <c r="H143" s="66" t="s">
        <v>94</v>
      </c>
      <c r="I143" s="15" t="s">
        <v>706</v>
      </c>
      <c r="J143" s="15" t="s">
        <v>707</v>
      </c>
      <c r="K143" s="28" t="s">
        <v>353</v>
      </c>
      <c r="L143" s="15" t="s">
        <v>1071</v>
      </c>
      <c r="M143" s="15" t="s">
        <v>1072</v>
      </c>
      <c r="N143" s="60" t="s">
        <v>1069</v>
      </c>
      <c r="O143" s="225" t="s">
        <v>350</v>
      </c>
      <c r="P143" s="15" t="s">
        <v>711</v>
      </c>
      <c r="Q143" s="37">
        <v>37.49</v>
      </c>
      <c r="R143" s="69">
        <f t="shared" si="8"/>
        <v>6.248333333333334</v>
      </c>
      <c r="S143" s="69">
        <f t="shared" si="9"/>
        <v>0.62483333333333335</v>
      </c>
      <c r="T143" s="38">
        <v>6</v>
      </c>
      <c r="U143" s="39" t="s">
        <v>530</v>
      </c>
      <c r="V143" s="27">
        <v>10</v>
      </c>
      <c r="X143" s="15" t="s">
        <v>1070</v>
      </c>
      <c r="Y143" s="38">
        <v>1</v>
      </c>
      <c r="AA143" s="38">
        <v>0</v>
      </c>
      <c r="AC143" s="38">
        <v>0</v>
      </c>
      <c r="AD143" s="15" t="s">
        <v>472</v>
      </c>
      <c r="AE143" s="189"/>
      <c r="AF143" s="15" t="s">
        <v>719</v>
      </c>
    </row>
    <row r="144" spans="2:32" hidden="1">
      <c r="B144" s="27">
        <v>137</v>
      </c>
      <c r="C144" s="27">
        <v>4</v>
      </c>
      <c r="D144" s="36">
        <v>44994</v>
      </c>
      <c r="E144" s="65" t="s">
        <v>93</v>
      </c>
      <c r="F144" s="65" t="s">
        <v>87</v>
      </c>
      <c r="G144" s="65" t="s">
        <v>89</v>
      </c>
      <c r="H144" s="66" t="s">
        <v>94</v>
      </c>
      <c r="I144" s="15" t="s">
        <v>706</v>
      </c>
      <c r="J144" s="15" t="s">
        <v>707</v>
      </c>
      <c r="K144" s="28" t="s">
        <v>353</v>
      </c>
      <c r="L144" s="15" t="s">
        <v>1073</v>
      </c>
      <c r="M144" s="15" t="s">
        <v>1074</v>
      </c>
      <c r="N144" s="60" t="s">
        <v>1069</v>
      </c>
      <c r="O144" s="225" t="s">
        <v>350</v>
      </c>
      <c r="P144" s="15" t="s">
        <v>711</v>
      </c>
      <c r="Q144" s="37">
        <v>64.19</v>
      </c>
      <c r="R144" s="69">
        <f t="shared" si="8"/>
        <v>5.3491666666666662</v>
      </c>
      <c r="S144" s="69">
        <f t="shared" si="9"/>
        <v>0.5349166666666666</v>
      </c>
      <c r="T144" s="38">
        <v>12</v>
      </c>
      <c r="U144" s="39" t="s">
        <v>579</v>
      </c>
      <c r="V144" s="27">
        <v>10</v>
      </c>
      <c r="X144" s="15" t="s">
        <v>1070</v>
      </c>
      <c r="Y144" s="38">
        <v>1</v>
      </c>
      <c r="AA144" s="38">
        <v>0</v>
      </c>
      <c r="AC144" s="38">
        <v>0</v>
      </c>
      <c r="AD144" s="15" t="s">
        <v>472</v>
      </c>
      <c r="AE144" s="189"/>
      <c r="AF144" s="15" t="s">
        <v>719</v>
      </c>
    </row>
    <row r="145" spans="2:32" hidden="1">
      <c r="B145" s="27">
        <v>138</v>
      </c>
      <c r="C145" s="27">
        <v>4</v>
      </c>
      <c r="D145" s="36">
        <v>44994</v>
      </c>
      <c r="E145" s="65" t="s">
        <v>93</v>
      </c>
      <c r="F145" s="65" t="s">
        <v>87</v>
      </c>
      <c r="G145" s="65" t="s">
        <v>89</v>
      </c>
      <c r="H145" s="66" t="s">
        <v>94</v>
      </c>
      <c r="I145" s="15" t="s">
        <v>706</v>
      </c>
      <c r="J145" s="15" t="s">
        <v>707</v>
      </c>
      <c r="K145" s="28" t="s">
        <v>353</v>
      </c>
      <c r="L145" s="15" t="s">
        <v>1075</v>
      </c>
      <c r="M145" s="15" t="s">
        <v>1076</v>
      </c>
      <c r="N145" s="60" t="s">
        <v>1069</v>
      </c>
      <c r="O145" s="225" t="s">
        <v>350</v>
      </c>
      <c r="P145" s="15" t="s">
        <v>711</v>
      </c>
      <c r="Q145" s="37">
        <v>10.99</v>
      </c>
      <c r="R145" s="69">
        <f t="shared" si="8"/>
        <v>10.99</v>
      </c>
      <c r="S145" s="69">
        <f t="shared" si="9"/>
        <v>1.099</v>
      </c>
      <c r="T145" s="38">
        <v>1</v>
      </c>
      <c r="U145" s="39" t="s">
        <v>477</v>
      </c>
      <c r="V145" s="27">
        <v>10</v>
      </c>
      <c r="X145" s="15" t="s">
        <v>1070</v>
      </c>
      <c r="Y145" s="38">
        <v>1</v>
      </c>
      <c r="AA145" s="38">
        <v>0</v>
      </c>
      <c r="AC145" s="38">
        <v>0</v>
      </c>
      <c r="AD145" s="15" t="s">
        <v>472</v>
      </c>
      <c r="AE145" s="189"/>
      <c r="AF145" s="15" t="s">
        <v>719</v>
      </c>
    </row>
    <row r="146" spans="2:32" hidden="1">
      <c r="B146" s="27">
        <v>139</v>
      </c>
      <c r="C146" s="27">
        <v>4</v>
      </c>
      <c r="D146" s="36">
        <v>44994</v>
      </c>
      <c r="E146" s="65" t="s">
        <v>93</v>
      </c>
      <c r="F146" s="65" t="s">
        <v>87</v>
      </c>
      <c r="G146" s="65" t="s">
        <v>89</v>
      </c>
      <c r="H146" s="66" t="s">
        <v>94</v>
      </c>
      <c r="I146" s="15" t="s">
        <v>706</v>
      </c>
      <c r="J146" s="15" t="s">
        <v>707</v>
      </c>
      <c r="K146" s="28" t="s">
        <v>353</v>
      </c>
      <c r="L146" s="15" t="s">
        <v>1077</v>
      </c>
      <c r="M146" s="15" t="s">
        <v>1078</v>
      </c>
      <c r="N146" s="60" t="s">
        <v>1069</v>
      </c>
      <c r="O146" s="225" t="s">
        <v>350</v>
      </c>
      <c r="P146" s="15" t="s">
        <v>711</v>
      </c>
      <c r="Q146" s="37">
        <v>7.49</v>
      </c>
      <c r="R146" s="69">
        <f t="shared" si="8"/>
        <v>7.49</v>
      </c>
      <c r="S146" s="69">
        <f t="shared" si="9"/>
        <v>2.14</v>
      </c>
      <c r="T146" s="38">
        <v>1</v>
      </c>
      <c r="U146" s="39" t="s">
        <v>477</v>
      </c>
      <c r="V146" s="27">
        <v>3.5</v>
      </c>
      <c r="X146" s="15" t="s">
        <v>1070</v>
      </c>
      <c r="Y146" s="38">
        <v>1</v>
      </c>
      <c r="AA146" s="38">
        <v>0</v>
      </c>
      <c r="AC146" s="38">
        <v>0</v>
      </c>
      <c r="AD146" s="15" t="s">
        <v>472</v>
      </c>
      <c r="AE146" s="189"/>
      <c r="AF146" s="15" t="s">
        <v>719</v>
      </c>
    </row>
    <row r="147" spans="2:32">
      <c r="B147" s="27">
        <v>140</v>
      </c>
      <c r="C147" s="27">
        <v>4</v>
      </c>
      <c r="D147" s="36">
        <v>44994</v>
      </c>
      <c r="E147" s="65" t="s">
        <v>93</v>
      </c>
      <c r="F147" s="65" t="s">
        <v>87</v>
      </c>
      <c r="G147" s="65" t="s">
        <v>89</v>
      </c>
      <c r="H147" s="66" t="s">
        <v>94</v>
      </c>
      <c r="I147" s="15" t="s">
        <v>394</v>
      </c>
      <c r="J147" s="15" t="s">
        <v>906</v>
      </c>
      <c r="K147" s="15" t="s">
        <v>353</v>
      </c>
      <c r="L147" s="15" t="s">
        <v>1079</v>
      </c>
      <c r="M147" s="15" t="s">
        <v>1080</v>
      </c>
      <c r="N147" s="60" t="s">
        <v>1081</v>
      </c>
      <c r="O147" s="195" t="s">
        <v>19</v>
      </c>
      <c r="P147" s="15" t="s">
        <v>396</v>
      </c>
      <c r="Q147" s="37">
        <v>12.99</v>
      </c>
      <c r="R147" s="69">
        <f t="shared" si="8"/>
        <v>12.99</v>
      </c>
      <c r="S147" s="69">
        <f t="shared" si="9"/>
        <v>1.2989999999999999</v>
      </c>
      <c r="T147" s="38">
        <v>1</v>
      </c>
      <c r="U147" s="39" t="s">
        <v>477</v>
      </c>
      <c r="V147" s="27">
        <v>10</v>
      </c>
      <c r="X147" s="15"/>
      <c r="Y147" s="38">
        <v>0</v>
      </c>
      <c r="Z147" s="15" t="s">
        <v>486</v>
      </c>
      <c r="AA147" s="38">
        <v>0</v>
      </c>
      <c r="AB147" s="15" t="s">
        <v>1082</v>
      </c>
      <c r="AC147" s="38">
        <v>1</v>
      </c>
      <c r="AD147" s="15" t="s">
        <v>472</v>
      </c>
      <c r="AE147" s="189" t="s">
        <v>360</v>
      </c>
      <c r="AF147" s="15" t="s">
        <v>719</v>
      </c>
    </row>
    <row r="148" spans="2:32" hidden="1">
      <c r="B148" s="27">
        <v>141</v>
      </c>
      <c r="C148" s="27">
        <v>4</v>
      </c>
      <c r="D148" s="36">
        <v>44994</v>
      </c>
      <c r="E148" s="65" t="s">
        <v>93</v>
      </c>
      <c r="F148" s="65" t="s">
        <v>87</v>
      </c>
      <c r="G148" s="65" t="s">
        <v>89</v>
      </c>
      <c r="H148" s="66" t="s">
        <v>94</v>
      </c>
      <c r="I148" s="15" t="s">
        <v>720</v>
      </c>
      <c r="J148" s="28" t="s">
        <v>721</v>
      </c>
      <c r="K148" s="28" t="s">
        <v>353</v>
      </c>
      <c r="L148" s="15" t="s">
        <v>1083</v>
      </c>
      <c r="M148" s="15" t="s">
        <v>1084</v>
      </c>
      <c r="N148" s="60" t="s">
        <v>1085</v>
      </c>
      <c r="O148" s="225" t="s">
        <v>350</v>
      </c>
      <c r="Q148" s="37">
        <v>87.79</v>
      </c>
      <c r="R148" s="69">
        <f t="shared" si="8"/>
        <v>14.631666666666668</v>
      </c>
      <c r="S148" s="69">
        <f t="shared" si="9"/>
        <v>1.4631666666666667</v>
      </c>
      <c r="T148" s="38">
        <v>6</v>
      </c>
      <c r="U148" s="39" t="s">
        <v>530</v>
      </c>
      <c r="V148" s="27">
        <v>10</v>
      </c>
      <c r="X148" s="15" t="s">
        <v>1086</v>
      </c>
      <c r="Y148" s="38">
        <v>1</v>
      </c>
      <c r="Z148" s="15" t="s">
        <v>1086</v>
      </c>
      <c r="AA148" s="38">
        <v>1</v>
      </c>
      <c r="AC148" s="38">
        <v>0</v>
      </c>
      <c r="AD148" s="15" t="s">
        <v>472</v>
      </c>
      <c r="AE148" s="189"/>
      <c r="AF148" s="15" t="s">
        <v>719</v>
      </c>
    </row>
    <row r="149" spans="2:32">
      <c r="B149" s="27">
        <v>142</v>
      </c>
      <c r="C149" s="27">
        <v>4</v>
      </c>
      <c r="D149" s="36">
        <v>44994</v>
      </c>
      <c r="E149" s="65" t="s">
        <v>93</v>
      </c>
      <c r="F149" s="65" t="s">
        <v>87</v>
      </c>
      <c r="G149" s="65" t="s">
        <v>89</v>
      </c>
      <c r="H149" s="66" t="s">
        <v>94</v>
      </c>
      <c r="I149" s="15" t="s">
        <v>720</v>
      </c>
      <c r="J149" s="15" t="s">
        <v>1087</v>
      </c>
      <c r="K149" s="28" t="s">
        <v>353</v>
      </c>
      <c r="L149" s="15" t="s">
        <v>1088</v>
      </c>
      <c r="M149" s="15" t="s">
        <v>1089</v>
      </c>
      <c r="N149" s="60" t="s">
        <v>1090</v>
      </c>
      <c r="O149" s="225" t="s">
        <v>350</v>
      </c>
      <c r="Q149" s="37">
        <v>66.59</v>
      </c>
      <c r="R149" s="69">
        <f t="shared" si="8"/>
        <v>33.295000000000002</v>
      </c>
      <c r="S149" s="69">
        <f t="shared" si="9"/>
        <v>3.3295000000000003</v>
      </c>
      <c r="T149" s="38">
        <v>2</v>
      </c>
      <c r="U149" s="39" t="s">
        <v>471</v>
      </c>
      <c r="V149" s="27">
        <v>10</v>
      </c>
      <c r="X149" s="15"/>
      <c r="Y149" s="38">
        <v>0</v>
      </c>
      <c r="Z149" s="15" t="s">
        <v>486</v>
      </c>
      <c r="AA149" s="38">
        <v>0</v>
      </c>
      <c r="AC149" s="38">
        <v>0</v>
      </c>
      <c r="AD149" s="15" t="s">
        <v>472</v>
      </c>
      <c r="AE149" s="189"/>
      <c r="AF149" s="15" t="s">
        <v>1054</v>
      </c>
    </row>
    <row r="150" spans="2:32">
      <c r="B150" s="27">
        <v>143</v>
      </c>
      <c r="C150" s="27">
        <v>38</v>
      </c>
      <c r="D150" s="36">
        <v>44993</v>
      </c>
      <c r="E150" s="65" t="s">
        <v>171</v>
      </c>
      <c r="F150" s="65" t="s">
        <v>87</v>
      </c>
      <c r="G150" s="65" t="s">
        <v>84</v>
      </c>
      <c r="H150" s="66" t="s">
        <v>172</v>
      </c>
      <c r="I150" s="15" t="s">
        <v>442</v>
      </c>
      <c r="J150" s="15" t="s">
        <v>473</v>
      </c>
      <c r="K150" s="15" t="s">
        <v>353</v>
      </c>
      <c r="L150" s="15" t="s">
        <v>1091</v>
      </c>
      <c r="M150" s="15" t="s">
        <v>1092</v>
      </c>
      <c r="N150" s="60" t="s">
        <v>1093</v>
      </c>
      <c r="O150" s="195" t="s">
        <v>19</v>
      </c>
      <c r="P150" s="15" t="s">
        <v>444</v>
      </c>
      <c r="Q150" s="37">
        <v>10.99</v>
      </c>
      <c r="R150" s="69">
        <f t="shared" si="8"/>
        <v>10.99</v>
      </c>
      <c r="S150" s="69">
        <f t="shared" si="9"/>
        <v>3.14</v>
      </c>
      <c r="T150" s="38">
        <v>1</v>
      </c>
      <c r="U150" s="39" t="s">
        <v>477</v>
      </c>
      <c r="V150" s="27">
        <v>3.5</v>
      </c>
      <c r="X150" s="15"/>
      <c r="Y150" s="38">
        <v>0</v>
      </c>
      <c r="Z150" s="15" t="s">
        <v>486</v>
      </c>
      <c r="AA150" s="38">
        <v>0</v>
      </c>
      <c r="AB150" s="15" t="s">
        <v>479</v>
      </c>
      <c r="AC150" s="27">
        <v>1</v>
      </c>
      <c r="AD150" s="15" t="s">
        <v>472</v>
      </c>
      <c r="AE150" s="189" t="s">
        <v>360</v>
      </c>
      <c r="AF150" s="67"/>
    </row>
    <row r="151" spans="2:32" hidden="1">
      <c r="B151" s="27">
        <v>144</v>
      </c>
      <c r="C151" s="27">
        <v>26</v>
      </c>
      <c r="D151" s="36">
        <v>44992</v>
      </c>
      <c r="E151" s="65" t="s">
        <v>145</v>
      </c>
      <c r="F151" s="65" t="s">
        <v>87</v>
      </c>
      <c r="G151" s="65" t="s">
        <v>89</v>
      </c>
      <c r="H151" s="66" t="s">
        <v>146</v>
      </c>
      <c r="I151" s="15" t="s">
        <v>374</v>
      </c>
      <c r="J151" s="28" t="s">
        <v>375</v>
      </c>
      <c r="K151" s="28" t="s">
        <v>353</v>
      </c>
      <c r="L151" s="15" t="s">
        <v>1094</v>
      </c>
      <c r="M151" s="15" t="s">
        <v>1095</v>
      </c>
      <c r="N151" s="60" t="s">
        <v>1096</v>
      </c>
      <c r="O151" s="195" t="s">
        <v>19</v>
      </c>
      <c r="P151" s="15" t="s">
        <v>376</v>
      </c>
      <c r="Q151" s="37">
        <v>14.48</v>
      </c>
      <c r="R151" s="69">
        <f t="shared" si="8"/>
        <v>3.62</v>
      </c>
      <c r="S151" s="69">
        <f t="shared" si="9"/>
        <v>0.36199999999999999</v>
      </c>
      <c r="T151" s="38">
        <v>4</v>
      </c>
      <c r="U151" s="39" t="s">
        <v>535</v>
      </c>
      <c r="V151" s="27">
        <v>10</v>
      </c>
      <c r="X151" s="15" t="s">
        <v>1000</v>
      </c>
      <c r="Y151" s="38">
        <v>1</v>
      </c>
      <c r="Z151" s="15" t="s">
        <v>1000</v>
      </c>
      <c r="AA151" s="38">
        <v>1</v>
      </c>
      <c r="AC151" s="38">
        <v>0</v>
      </c>
      <c r="AD151" s="15" t="s">
        <v>472</v>
      </c>
      <c r="AE151" s="189" t="s">
        <v>360</v>
      </c>
      <c r="AF151" s="15" t="s">
        <v>1097</v>
      </c>
    </row>
    <row r="152" spans="2:32" hidden="1">
      <c r="B152" s="27">
        <v>145</v>
      </c>
      <c r="C152" s="27">
        <v>26</v>
      </c>
      <c r="D152" s="36">
        <v>44992</v>
      </c>
      <c r="E152" s="65" t="s">
        <v>145</v>
      </c>
      <c r="F152" s="65" t="s">
        <v>87</v>
      </c>
      <c r="G152" s="65" t="s">
        <v>89</v>
      </c>
      <c r="H152" s="66" t="s">
        <v>146</v>
      </c>
      <c r="I152" s="15" t="s">
        <v>374</v>
      </c>
      <c r="J152" s="28" t="s">
        <v>375</v>
      </c>
      <c r="K152" s="28" t="s">
        <v>353</v>
      </c>
      <c r="L152" s="15" t="s">
        <v>1098</v>
      </c>
      <c r="M152" s="15" t="s">
        <v>1099</v>
      </c>
      <c r="N152" s="60" t="s">
        <v>350</v>
      </c>
      <c r="O152" s="195" t="s">
        <v>19</v>
      </c>
      <c r="P152" s="15" t="s">
        <v>376</v>
      </c>
      <c r="Q152" s="37">
        <v>44.98</v>
      </c>
      <c r="R152" s="69">
        <f t="shared" si="8"/>
        <v>3.7483333333333331</v>
      </c>
      <c r="S152" s="69">
        <f t="shared" si="9"/>
        <v>0.3748333333333333</v>
      </c>
      <c r="T152" s="38">
        <v>12</v>
      </c>
      <c r="U152" s="39" t="s">
        <v>579</v>
      </c>
      <c r="V152" s="27">
        <v>10</v>
      </c>
      <c r="X152" s="15" t="s">
        <v>1000</v>
      </c>
      <c r="Y152" s="38">
        <v>1</v>
      </c>
      <c r="Z152" s="15" t="s">
        <v>1000</v>
      </c>
      <c r="AA152" s="38">
        <v>1</v>
      </c>
      <c r="AC152" s="38">
        <v>0</v>
      </c>
      <c r="AD152" s="15" t="s">
        <v>472</v>
      </c>
      <c r="AE152" s="189" t="s">
        <v>360</v>
      </c>
    </row>
    <row r="153" spans="2:32" hidden="1">
      <c r="B153" s="27">
        <v>146</v>
      </c>
      <c r="C153" s="27">
        <v>6</v>
      </c>
      <c r="D153" s="36">
        <v>44991</v>
      </c>
      <c r="E153" s="65" t="s">
        <v>100</v>
      </c>
      <c r="F153" s="65" t="s">
        <v>87</v>
      </c>
      <c r="G153" s="65" t="s">
        <v>89</v>
      </c>
      <c r="H153" s="66" t="s">
        <v>101</v>
      </c>
      <c r="I153" s="15" t="s">
        <v>374</v>
      </c>
      <c r="J153" s="28" t="s">
        <v>375</v>
      </c>
      <c r="K153" s="28" t="s">
        <v>353</v>
      </c>
      <c r="L153" s="15" t="s">
        <v>1100</v>
      </c>
      <c r="M153" s="15" t="s">
        <v>1101</v>
      </c>
      <c r="N153" s="60" t="s">
        <v>1102</v>
      </c>
      <c r="O153" s="195" t="s">
        <v>19</v>
      </c>
      <c r="P153" s="15" t="s">
        <v>376</v>
      </c>
      <c r="Q153" s="37">
        <v>28.79</v>
      </c>
      <c r="R153" s="69">
        <f t="shared" si="8"/>
        <v>9.5966666666666658</v>
      </c>
      <c r="S153" s="69">
        <f t="shared" si="9"/>
        <v>0.95966666666666656</v>
      </c>
      <c r="T153" s="38">
        <v>3</v>
      </c>
      <c r="U153" s="39" t="s">
        <v>503</v>
      </c>
      <c r="V153" s="27">
        <v>10</v>
      </c>
      <c r="X153" s="15" t="s">
        <v>478</v>
      </c>
      <c r="Y153" s="38">
        <v>1</v>
      </c>
      <c r="Z153" s="15" t="s">
        <v>478</v>
      </c>
      <c r="AA153" s="38">
        <v>1</v>
      </c>
      <c r="AB153" s="15" t="s">
        <v>1103</v>
      </c>
      <c r="AC153" s="38">
        <v>1</v>
      </c>
      <c r="AD153" s="15" t="s">
        <v>472</v>
      </c>
      <c r="AE153" s="189" t="s">
        <v>360</v>
      </c>
    </row>
    <row r="154" spans="2:32">
      <c r="B154" s="27">
        <v>147</v>
      </c>
      <c r="C154" s="27">
        <v>6</v>
      </c>
      <c r="D154" s="36">
        <v>44991</v>
      </c>
      <c r="E154" s="65" t="s">
        <v>100</v>
      </c>
      <c r="F154" s="65" t="s">
        <v>87</v>
      </c>
      <c r="G154" s="65" t="s">
        <v>89</v>
      </c>
      <c r="H154" s="66" t="s">
        <v>101</v>
      </c>
      <c r="I154" s="15" t="s">
        <v>374</v>
      </c>
      <c r="J154" s="28" t="s">
        <v>375</v>
      </c>
      <c r="K154" s="28" t="s">
        <v>353</v>
      </c>
      <c r="L154" s="15" t="s">
        <v>1104</v>
      </c>
      <c r="M154" s="15" t="s">
        <v>1105</v>
      </c>
      <c r="N154" s="60" t="s">
        <v>1106</v>
      </c>
      <c r="O154" s="195" t="s">
        <v>19</v>
      </c>
      <c r="P154" s="15" t="s">
        <v>376</v>
      </c>
      <c r="Q154" s="37">
        <v>36.99</v>
      </c>
      <c r="R154" s="69">
        <f t="shared" si="8"/>
        <v>6.165</v>
      </c>
      <c r="S154" s="69">
        <f t="shared" si="9"/>
        <v>0.88071428571428567</v>
      </c>
      <c r="T154" s="38">
        <v>6</v>
      </c>
      <c r="U154" s="39" t="s">
        <v>530</v>
      </c>
      <c r="V154" s="27">
        <v>7</v>
      </c>
      <c r="X154" s="15"/>
      <c r="Y154" s="38">
        <v>0</v>
      </c>
      <c r="AA154" s="38">
        <v>0</v>
      </c>
      <c r="AB154" s="15" t="s">
        <v>479</v>
      </c>
      <c r="AC154" s="38">
        <v>1</v>
      </c>
      <c r="AD154" s="15" t="s">
        <v>472</v>
      </c>
      <c r="AE154" s="189" t="s">
        <v>360</v>
      </c>
    </row>
    <row r="155" spans="2:32" hidden="1">
      <c r="B155" s="27">
        <v>148</v>
      </c>
      <c r="C155" s="27">
        <v>6</v>
      </c>
      <c r="D155" s="36">
        <v>44991</v>
      </c>
      <c r="E155" s="65" t="s">
        <v>100</v>
      </c>
      <c r="F155" s="65" t="s">
        <v>87</v>
      </c>
      <c r="G155" s="65" t="s">
        <v>89</v>
      </c>
      <c r="H155" s="66" t="s">
        <v>101</v>
      </c>
      <c r="I155" s="15" t="s">
        <v>374</v>
      </c>
      <c r="J155" s="28" t="s">
        <v>375</v>
      </c>
      <c r="K155" s="28" t="s">
        <v>353</v>
      </c>
      <c r="L155" s="15" t="s">
        <v>1107</v>
      </c>
      <c r="M155" s="15" t="s">
        <v>1108</v>
      </c>
      <c r="N155" s="60" t="s">
        <v>1109</v>
      </c>
      <c r="O155" s="195" t="s">
        <v>19</v>
      </c>
      <c r="P155" s="15" t="s">
        <v>376</v>
      </c>
      <c r="Q155" s="37">
        <v>69.09</v>
      </c>
      <c r="R155" s="69">
        <f t="shared" si="8"/>
        <v>5.7575000000000003</v>
      </c>
      <c r="S155" s="69">
        <f t="shared" si="9"/>
        <v>0.82250000000000001</v>
      </c>
      <c r="T155" s="38">
        <v>12</v>
      </c>
      <c r="U155" s="39" t="s">
        <v>579</v>
      </c>
      <c r="V155" s="27">
        <v>7</v>
      </c>
      <c r="X155" s="15" t="s">
        <v>1110</v>
      </c>
      <c r="Y155" s="38">
        <v>1</v>
      </c>
      <c r="AA155" s="38">
        <v>0</v>
      </c>
      <c r="AB155" s="15" t="s">
        <v>1111</v>
      </c>
      <c r="AC155" s="38">
        <v>1</v>
      </c>
      <c r="AD155" s="15" t="s">
        <v>472</v>
      </c>
      <c r="AE155" s="189" t="s">
        <v>360</v>
      </c>
    </row>
    <row r="156" spans="2:32" hidden="1">
      <c r="B156" s="27">
        <v>149</v>
      </c>
      <c r="C156" s="27">
        <v>6</v>
      </c>
      <c r="D156" s="36">
        <v>44991</v>
      </c>
      <c r="E156" s="65" t="s">
        <v>100</v>
      </c>
      <c r="F156" s="65" t="s">
        <v>87</v>
      </c>
      <c r="G156" s="65" t="s">
        <v>89</v>
      </c>
      <c r="H156" s="66" t="s">
        <v>101</v>
      </c>
      <c r="I156" s="15" t="s">
        <v>374</v>
      </c>
      <c r="J156" s="28" t="s">
        <v>375</v>
      </c>
      <c r="K156" s="28" t="s">
        <v>353</v>
      </c>
      <c r="L156" s="15" t="s">
        <v>1112</v>
      </c>
      <c r="M156" s="15" t="s">
        <v>1113</v>
      </c>
      <c r="N156" s="60" t="s">
        <v>1114</v>
      </c>
      <c r="O156" s="195" t="s">
        <v>19</v>
      </c>
      <c r="P156" s="15" t="s">
        <v>376</v>
      </c>
      <c r="Q156" s="37">
        <v>10.59</v>
      </c>
      <c r="R156" s="69">
        <f t="shared" si="8"/>
        <v>10.59</v>
      </c>
      <c r="S156" s="69">
        <f t="shared" si="9"/>
        <v>3.0257142857142858</v>
      </c>
      <c r="T156" s="38">
        <v>1</v>
      </c>
      <c r="U156" s="39" t="s">
        <v>477</v>
      </c>
      <c r="V156" s="27">
        <v>3.5</v>
      </c>
      <c r="X156" s="15" t="s">
        <v>1115</v>
      </c>
      <c r="Y156" s="38">
        <v>1</v>
      </c>
      <c r="Z156" s="15" t="s">
        <v>1115</v>
      </c>
      <c r="AA156" s="38">
        <v>1</v>
      </c>
      <c r="AB156" s="15" t="s">
        <v>479</v>
      </c>
      <c r="AC156" s="38">
        <v>1</v>
      </c>
      <c r="AD156" s="15" t="s">
        <v>472</v>
      </c>
      <c r="AE156" s="189" t="s">
        <v>360</v>
      </c>
    </row>
    <row r="157" spans="2:32" hidden="1">
      <c r="B157" s="27">
        <v>150</v>
      </c>
      <c r="C157" s="27">
        <v>6</v>
      </c>
      <c r="D157" s="36">
        <v>44991</v>
      </c>
      <c r="E157" s="65" t="s">
        <v>100</v>
      </c>
      <c r="F157" s="65" t="s">
        <v>87</v>
      </c>
      <c r="G157" s="65" t="s">
        <v>89</v>
      </c>
      <c r="H157" s="66" t="s">
        <v>101</v>
      </c>
      <c r="I157" s="15" t="s">
        <v>374</v>
      </c>
      <c r="J157" s="28" t="s">
        <v>375</v>
      </c>
      <c r="K157" s="28" t="s">
        <v>353</v>
      </c>
      <c r="L157" s="15" t="s">
        <v>1116</v>
      </c>
      <c r="M157" s="15" t="s">
        <v>1117</v>
      </c>
      <c r="N157" s="60" t="s">
        <v>1118</v>
      </c>
      <c r="O157" s="195" t="s">
        <v>19</v>
      </c>
      <c r="P157" s="15" t="s">
        <v>376</v>
      </c>
      <c r="Q157" s="37">
        <v>13.19</v>
      </c>
      <c r="R157" s="69">
        <f t="shared" si="8"/>
        <v>13.19</v>
      </c>
      <c r="S157" s="69">
        <f t="shared" si="9"/>
        <v>3.7685714285714282</v>
      </c>
      <c r="T157" s="38">
        <v>1</v>
      </c>
      <c r="U157" s="39" t="s">
        <v>477</v>
      </c>
      <c r="V157" s="27">
        <v>3.5</v>
      </c>
      <c r="X157" s="15" t="s">
        <v>1110</v>
      </c>
      <c r="Y157" s="38">
        <v>1</v>
      </c>
      <c r="AA157" s="38">
        <v>0</v>
      </c>
      <c r="AB157" s="15" t="s">
        <v>1119</v>
      </c>
      <c r="AC157" s="38">
        <v>1</v>
      </c>
      <c r="AD157" s="15" t="s">
        <v>472</v>
      </c>
      <c r="AE157" s="189" t="s">
        <v>600</v>
      </c>
    </row>
    <row r="158" spans="2:32" hidden="1">
      <c r="B158" s="27">
        <v>151</v>
      </c>
      <c r="C158" s="27">
        <v>6</v>
      </c>
      <c r="D158" s="36">
        <v>44991</v>
      </c>
      <c r="E158" s="65" t="s">
        <v>100</v>
      </c>
      <c r="F158" s="65" t="s">
        <v>87</v>
      </c>
      <c r="G158" s="65" t="s">
        <v>89</v>
      </c>
      <c r="H158" s="66" t="s">
        <v>101</v>
      </c>
      <c r="I158" s="15" t="s">
        <v>374</v>
      </c>
      <c r="J158" s="28" t="s">
        <v>375</v>
      </c>
      <c r="K158" s="28" t="s">
        <v>353</v>
      </c>
      <c r="L158" s="15" t="s">
        <v>1120</v>
      </c>
      <c r="M158" s="15" t="s">
        <v>1121</v>
      </c>
      <c r="N158" s="60" t="s">
        <v>1122</v>
      </c>
      <c r="O158" s="195" t="s">
        <v>19</v>
      </c>
      <c r="P158" s="15" t="s">
        <v>376</v>
      </c>
      <c r="Q158" s="37">
        <v>29.49</v>
      </c>
      <c r="R158" s="69">
        <f t="shared" si="8"/>
        <v>29.49</v>
      </c>
      <c r="S158" s="69">
        <f t="shared" si="9"/>
        <v>1.7347058823529411</v>
      </c>
      <c r="T158" s="38">
        <v>1</v>
      </c>
      <c r="U158" s="39" t="s">
        <v>477</v>
      </c>
      <c r="V158" s="27">
        <v>17</v>
      </c>
      <c r="X158" s="15" t="s">
        <v>1110</v>
      </c>
      <c r="Y158" s="38">
        <v>1</v>
      </c>
      <c r="AA158" s="38">
        <v>0</v>
      </c>
      <c r="AB158" s="15" t="s">
        <v>1119</v>
      </c>
      <c r="AC158" s="38">
        <v>1</v>
      </c>
      <c r="AD158" s="15" t="s">
        <v>472</v>
      </c>
      <c r="AE158" s="189" t="s">
        <v>360</v>
      </c>
    </row>
    <row r="159" spans="2:32" hidden="1">
      <c r="B159" s="27">
        <v>152</v>
      </c>
      <c r="C159" s="27">
        <v>6</v>
      </c>
      <c r="D159" s="36">
        <v>44991</v>
      </c>
      <c r="E159" s="65" t="s">
        <v>100</v>
      </c>
      <c r="F159" s="65" t="s">
        <v>87</v>
      </c>
      <c r="G159" s="65" t="s">
        <v>89</v>
      </c>
      <c r="H159" s="66" t="s">
        <v>101</v>
      </c>
      <c r="I159" s="15" t="s">
        <v>374</v>
      </c>
      <c r="J159" s="28" t="s">
        <v>375</v>
      </c>
      <c r="K159" s="28" t="s">
        <v>353</v>
      </c>
      <c r="L159" s="15" t="s">
        <v>1123</v>
      </c>
      <c r="M159" s="15" t="s">
        <v>1124</v>
      </c>
      <c r="N159" s="60" t="s">
        <v>1125</v>
      </c>
      <c r="O159" s="195" t="s">
        <v>19</v>
      </c>
      <c r="P159" s="15" t="s">
        <v>376</v>
      </c>
      <c r="Q159" s="37">
        <v>37.99</v>
      </c>
      <c r="R159" s="69">
        <f t="shared" si="8"/>
        <v>18.995000000000001</v>
      </c>
      <c r="S159" s="69">
        <f t="shared" si="9"/>
        <v>1.1173529411764707</v>
      </c>
      <c r="T159" s="38">
        <v>2</v>
      </c>
      <c r="U159" s="39" t="s">
        <v>471</v>
      </c>
      <c r="V159" s="27">
        <v>17</v>
      </c>
      <c r="X159" s="15" t="s">
        <v>478</v>
      </c>
      <c r="Y159" s="38">
        <v>1</v>
      </c>
      <c r="Z159" s="15" t="s">
        <v>478</v>
      </c>
      <c r="AA159" s="38">
        <v>1</v>
      </c>
      <c r="AB159" s="15" t="s">
        <v>1126</v>
      </c>
      <c r="AC159" s="38">
        <v>1</v>
      </c>
      <c r="AD159" s="15" t="s">
        <v>472</v>
      </c>
      <c r="AE159" s="189" t="s">
        <v>360</v>
      </c>
    </row>
    <row r="160" spans="2:32" hidden="1">
      <c r="B160" s="27">
        <v>153</v>
      </c>
      <c r="C160" s="27">
        <v>6</v>
      </c>
      <c r="D160" s="36">
        <v>44991</v>
      </c>
      <c r="E160" s="65" t="s">
        <v>100</v>
      </c>
      <c r="F160" s="65" t="s">
        <v>87</v>
      </c>
      <c r="G160" s="65" t="s">
        <v>89</v>
      </c>
      <c r="H160" s="66" t="s">
        <v>101</v>
      </c>
      <c r="I160" s="15" t="s">
        <v>374</v>
      </c>
      <c r="J160" s="28" t="s">
        <v>375</v>
      </c>
      <c r="K160" s="28" t="s">
        <v>353</v>
      </c>
      <c r="L160" s="15" t="s">
        <v>1127</v>
      </c>
      <c r="M160" s="15" t="s">
        <v>1128</v>
      </c>
      <c r="N160" s="60" t="s">
        <v>1129</v>
      </c>
      <c r="O160" s="195" t="s">
        <v>19</v>
      </c>
      <c r="P160" s="15" t="s">
        <v>376</v>
      </c>
      <c r="Q160" s="37">
        <v>22.69</v>
      </c>
      <c r="R160" s="69">
        <f t="shared" ref="R160:R191" si="10">IFERROR(Q160/T160,"-")</f>
        <v>22.69</v>
      </c>
      <c r="S160" s="69">
        <f t="shared" ref="S160:S191" si="11">IFERROR(R160/V160,"-")</f>
        <v>3.2414285714285715</v>
      </c>
      <c r="T160" s="38">
        <v>1</v>
      </c>
      <c r="U160" s="39" t="s">
        <v>477</v>
      </c>
      <c r="V160" s="27">
        <v>7</v>
      </c>
      <c r="X160" s="15" t="s">
        <v>1130</v>
      </c>
      <c r="Y160" s="38">
        <v>1</v>
      </c>
      <c r="Z160" s="15" t="s">
        <v>1130</v>
      </c>
      <c r="AA160" s="38">
        <v>1</v>
      </c>
      <c r="AC160" s="38">
        <v>0</v>
      </c>
      <c r="AD160" s="15" t="s">
        <v>472</v>
      </c>
      <c r="AE160" s="189" t="s">
        <v>360</v>
      </c>
    </row>
    <row r="161" spans="2:32">
      <c r="B161" s="27">
        <v>154</v>
      </c>
      <c r="C161" s="27">
        <v>6</v>
      </c>
      <c r="D161" s="36">
        <v>45023</v>
      </c>
      <c r="E161" s="150" t="s">
        <v>100</v>
      </c>
      <c r="F161" s="150" t="s">
        <v>87</v>
      </c>
      <c r="G161" s="150" t="s">
        <v>89</v>
      </c>
      <c r="H161" s="151" t="s">
        <v>101</v>
      </c>
      <c r="I161" s="15" t="s">
        <v>374</v>
      </c>
      <c r="J161" s="15" t="s">
        <v>406</v>
      </c>
      <c r="K161" s="28" t="s">
        <v>353</v>
      </c>
      <c r="L161" s="15" t="s">
        <v>406</v>
      </c>
      <c r="O161" s="195" t="s">
        <v>19</v>
      </c>
      <c r="P161" s="15" t="s">
        <v>376</v>
      </c>
      <c r="Q161" s="37">
        <v>19.989999999999998</v>
      </c>
      <c r="R161" s="69">
        <f t="shared" si="10"/>
        <v>19.989999999999998</v>
      </c>
      <c r="S161" s="69">
        <f t="shared" si="11"/>
        <v>1.9989999999999999</v>
      </c>
      <c r="T161" s="38">
        <v>1</v>
      </c>
      <c r="U161" s="39" t="s">
        <v>477</v>
      </c>
      <c r="V161" s="27">
        <v>10</v>
      </c>
      <c r="X161" s="15" t="s">
        <v>350</v>
      </c>
      <c r="Y161" s="38">
        <v>0</v>
      </c>
      <c r="AA161" s="27">
        <v>0</v>
      </c>
      <c r="AE161" s="189"/>
      <c r="AF161" s="15" t="s">
        <v>1131</v>
      </c>
    </row>
    <row r="162" spans="2:32" hidden="1">
      <c r="B162" s="27">
        <v>155</v>
      </c>
      <c r="C162" s="27">
        <v>6</v>
      </c>
      <c r="D162" s="36">
        <v>44991</v>
      </c>
      <c r="E162" s="65" t="s">
        <v>100</v>
      </c>
      <c r="F162" s="65" t="s">
        <v>87</v>
      </c>
      <c r="G162" s="65" t="s">
        <v>89</v>
      </c>
      <c r="H162" s="66" t="s">
        <v>101</v>
      </c>
      <c r="I162" s="15" t="s">
        <v>1132</v>
      </c>
      <c r="J162" s="15" t="s">
        <v>1133</v>
      </c>
      <c r="K162" s="15" t="s">
        <v>537</v>
      </c>
      <c r="L162" s="15" t="s">
        <v>1134</v>
      </c>
      <c r="M162" s="15" t="s">
        <v>1135</v>
      </c>
      <c r="N162" s="60" t="s">
        <v>1136</v>
      </c>
      <c r="O162" s="225" t="s">
        <v>350</v>
      </c>
      <c r="Q162" s="37">
        <v>7.29</v>
      </c>
      <c r="R162" s="69">
        <f t="shared" si="10"/>
        <v>7.29</v>
      </c>
      <c r="S162" s="69">
        <f t="shared" si="11"/>
        <v>0.72899999999999998</v>
      </c>
      <c r="T162" s="38">
        <v>1</v>
      </c>
      <c r="U162" s="39" t="s">
        <v>477</v>
      </c>
      <c r="V162" s="27">
        <v>10</v>
      </c>
      <c r="X162" s="15" t="s">
        <v>478</v>
      </c>
      <c r="Y162" s="38">
        <v>1</v>
      </c>
      <c r="Z162" s="15" t="s">
        <v>478</v>
      </c>
      <c r="AA162" s="38">
        <v>1</v>
      </c>
      <c r="AB162" s="15" t="s">
        <v>931</v>
      </c>
      <c r="AC162" s="38">
        <v>1</v>
      </c>
      <c r="AD162" s="15" t="s">
        <v>472</v>
      </c>
      <c r="AE162" s="189"/>
    </row>
    <row r="163" spans="2:32" hidden="1">
      <c r="B163" s="27">
        <v>156</v>
      </c>
      <c r="C163" s="27">
        <v>6</v>
      </c>
      <c r="D163" s="36">
        <v>44991</v>
      </c>
      <c r="E163" s="65" t="s">
        <v>100</v>
      </c>
      <c r="F163" s="65" t="s">
        <v>87</v>
      </c>
      <c r="G163" s="65" t="s">
        <v>89</v>
      </c>
      <c r="H163" s="66" t="s">
        <v>101</v>
      </c>
      <c r="I163" s="15" t="s">
        <v>100</v>
      </c>
      <c r="J163" s="15" t="s">
        <v>401</v>
      </c>
      <c r="K163" s="15" t="s">
        <v>353</v>
      </c>
      <c r="L163" s="15" t="s">
        <v>1137</v>
      </c>
      <c r="M163" s="15" t="s">
        <v>1138</v>
      </c>
      <c r="N163" s="60" t="s">
        <v>1139</v>
      </c>
      <c r="O163" s="225" t="s">
        <v>19</v>
      </c>
      <c r="P163" s="15" t="s">
        <v>403</v>
      </c>
      <c r="Q163" s="37">
        <v>29.49</v>
      </c>
      <c r="R163" s="69">
        <f t="shared" si="10"/>
        <v>7.3724999999999996</v>
      </c>
      <c r="S163" s="69">
        <f t="shared" si="11"/>
        <v>0.73724999999999996</v>
      </c>
      <c r="T163" s="38">
        <v>4</v>
      </c>
      <c r="U163" s="39" t="s">
        <v>535</v>
      </c>
      <c r="V163" s="27">
        <v>10</v>
      </c>
      <c r="W163" s="40" t="s">
        <v>1140</v>
      </c>
      <c r="X163" s="15" t="s">
        <v>929</v>
      </c>
      <c r="Y163" s="38">
        <v>1</v>
      </c>
      <c r="Z163" s="15" t="s">
        <v>1141</v>
      </c>
      <c r="AA163" s="38">
        <v>1</v>
      </c>
      <c r="AB163" s="15" t="s">
        <v>931</v>
      </c>
      <c r="AC163" s="38">
        <v>1</v>
      </c>
      <c r="AD163" s="15" t="s">
        <v>472</v>
      </c>
      <c r="AE163" s="189" t="s">
        <v>360</v>
      </c>
    </row>
    <row r="164" spans="2:32" hidden="1">
      <c r="B164" s="27">
        <v>157</v>
      </c>
      <c r="C164" s="27">
        <v>6</v>
      </c>
      <c r="D164" s="36">
        <v>44991</v>
      </c>
      <c r="E164" s="65" t="s">
        <v>100</v>
      </c>
      <c r="F164" s="65" t="s">
        <v>87</v>
      </c>
      <c r="G164" s="65" t="s">
        <v>89</v>
      </c>
      <c r="H164" s="66" t="s">
        <v>101</v>
      </c>
      <c r="I164" s="15" t="s">
        <v>100</v>
      </c>
      <c r="J164" s="15" t="s">
        <v>401</v>
      </c>
      <c r="K164" s="15" t="s">
        <v>353</v>
      </c>
      <c r="L164" s="15" t="s">
        <v>1142</v>
      </c>
      <c r="M164" s="15" t="s">
        <v>1143</v>
      </c>
      <c r="N164" s="60" t="s">
        <v>1144</v>
      </c>
      <c r="O164" s="225" t="s">
        <v>19</v>
      </c>
      <c r="P164" s="15" t="s">
        <v>403</v>
      </c>
      <c r="Q164" s="37">
        <v>36.99</v>
      </c>
      <c r="R164" s="69">
        <f t="shared" si="10"/>
        <v>6.165</v>
      </c>
      <c r="S164" s="69">
        <f t="shared" si="11"/>
        <v>0.61650000000000005</v>
      </c>
      <c r="T164" s="38">
        <v>6</v>
      </c>
      <c r="U164" s="39" t="s">
        <v>530</v>
      </c>
      <c r="V164" s="27">
        <v>10</v>
      </c>
      <c r="W164" s="40" t="s">
        <v>1140</v>
      </c>
      <c r="X164" s="15" t="s">
        <v>929</v>
      </c>
      <c r="Y164" s="38">
        <v>1</v>
      </c>
      <c r="Z164" s="15" t="s">
        <v>1141</v>
      </c>
      <c r="AA164" s="38">
        <v>1</v>
      </c>
      <c r="AB164" s="15" t="s">
        <v>931</v>
      </c>
      <c r="AC164" s="38">
        <v>1</v>
      </c>
      <c r="AD164" s="15" t="s">
        <v>472</v>
      </c>
      <c r="AE164" s="189" t="s">
        <v>360</v>
      </c>
    </row>
    <row r="165" spans="2:32" hidden="1">
      <c r="B165" s="27">
        <v>158</v>
      </c>
      <c r="C165" s="27">
        <v>6</v>
      </c>
      <c r="D165" s="36">
        <v>44991</v>
      </c>
      <c r="E165" s="65" t="s">
        <v>100</v>
      </c>
      <c r="F165" s="65" t="s">
        <v>87</v>
      </c>
      <c r="G165" s="65" t="s">
        <v>89</v>
      </c>
      <c r="H165" s="66" t="s">
        <v>101</v>
      </c>
      <c r="I165" s="15" t="s">
        <v>100</v>
      </c>
      <c r="J165" s="15" t="s">
        <v>401</v>
      </c>
      <c r="K165" s="15" t="s">
        <v>353</v>
      </c>
      <c r="L165" s="15" t="s">
        <v>1145</v>
      </c>
      <c r="M165" s="15" t="s">
        <v>1146</v>
      </c>
      <c r="N165" s="60" t="s">
        <v>1147</v>
      </c>
      <c r="O165" s="225" t="s">
        <v>19</v>
      </c>
      <c r="P165" s="15" t="s">
        <v>403</v>
      </c>
      <c r="Q165" s="37">
        <v>14.99</v>
      </c>
      <c r="R165" s="69">
        <f t="shared" si="10"/>
        <v>7.4950000000000001</v>
      </c>
      <c r="S165" s="69">
        <f t="shared" si="11"/>
        <v>0.74950000000000006</v>
      </c>
      <c r="T165" s="38">
        <v>2</v>
      </c>
      <c r="U165" s="39" t="s">
        <v>471</v>
      </c>
      <c r="V165" s="27">
        <v>10</v>
      </c>
      <c r="W165" s="40" t="s">
        <v>1140</v>
      </c>
      <c r="X165" s="15" t="s">
        <v>929</v>
      </c>
      <c r="Y165" s="38">
        <v>1</v>
      </c>
      <c r="Z165" s="15" t="s">
        <v>1141</v>
      </c>
      <c r="AA165" s="38">
        <v>1</v>
      </c>
      <c r="AB165" s="15" t="s">
        <v>931</v>
      </c>
      <c r="AC165" s="38">
        <v>1</v>
      </c>
      <c r="AD165" s="15" t="s">
        <v>472</v>
      </c>
      <c r="AE165" s="189" t="s">
        <v>360</v>
      </c>
    </row>
    <row r="166" spans="2:32" hidden="1">
      <c r="B166" s="27">
        <v>159</v>
      </c>
      <c r="C166" s="27">
        <v>13</v>
      </c>
      <c r="D166" s="36">
        <v>44991</v>
      </c>
      <c r="E166" s="65" t="s">
        <v>116</v>
      </c>
      <c r="F166" s="65" t="s">
        <v>87</v>
      </c>
      <c r="G166" s="65" t="s">
        <v>89</v>
      </c>
      <c r="H166" s="66" t="s">
        <v>117</v>
      </c>
      <c r="I166" s="28" t="s">
        <v>374</v>
      </c>
      <c r="J166" s="28" t="s">
        <v>375</v>
      </c>
      <c r="K166" s="28" t="s">
        <v>353</v>
      </c>
      <c r="L166" s="28" t="s">
        <v>1148</v>
      </c>
      <c r="M166" s="28" t="s">
        <v>1149</v>
      </c>
      <c r="N166" s="74" t="s">
        <v>1150</v>
      </c>
      <c r="O166" s="195" t="s">
        <v>19</v>
      </c>
      <c r="P166" s="28" t="s">
        <v>376</v>
      </c>
      <c r="Q166" s="37">
        <v>17.989999999999998</v>
      </c>
      <c r="R166" s="69">
        <f t="shared" si="10"/>
        <v>8.9949999999999992</v>
      </c>
      <c r="S166" s="69">
        <f t="shared" si="11"/>
        <v>0.89949999999999997</v>
      </c>
      <c r="T166" s="38">
        <v>2</v>
      </c>
      <c r="U166" s="39" t="s">
        <v>471</v>
      </c>
      <c r="V166" s="38">
        <v>10</v>
      </c>
      <c r="W166" s="28"/>
      <c r="X166" s="28" t="s">
        <v>356</v>
      </c>
      <c r="Y166" s="38">
        <v>1</v>
      </c>
      <c r="Z166" s="28" t="s">
        <v>356</v>
      </c>
      <c r="AA166" s="38">
        <v>1</v>
      </c>
      <c r="AB166" s="28"/>
      <c r="AC166" s="38">
        <v>0</v>
      </c>
      <c r="AD166" s="28" t="s">
        <v>472</v>
      </c>
      <c r="AE166" s="189" t="s">
        <v>360</v>
      </c>
      <c r="AF166" s="28"/>
    </row>
    <row r="167" spans="2:32" hidden="1">
      <c r="B167" s="27">
        <v>160</v>
      </c>
      <c r="C167" s="27">
        <v>13</v>
      </c>
      <c r="D167" s="36">
        <v>44972</v>
      </c>
      <c r="E167" s="65" t="s">
        <v>116</v>
      </c>
      <c r="F167" s="65" t="s">
        <v>87</v>
      </c>
      <c r="G167" s="65" t="s">
        <v>89</v>
      </c>
      <c r="H167" s="66" t="s">
        <v>117</v>
      </c>
      <c r="I167" s="28" t="s">
        <v>414</v>
      </c>
      <c r="J167" s="28" t="s">
        <v>694</v>
      </c>
      <c r="K167" s="28" t="s">
        <v>353</v>
      </c>
      <c r="L167" s="28" t="s">
        <v>1151</v>
      </c>
      <c r="M167" s="28" t="s">
        <v>1152</v>
      </c>
      <c r="N167" s="74" t="s">
        <v>1153</v>
      </c>
      <c r="O167" s="225" t="s">
        <v>19</v>
      </c>
      <c r="P167" s="28" t="s">
        <v>416</v>
      </c>
      <c r="Q167" s="37">
        <v>12.99</v>
      </c>
      <c r="R167" s="69">
        <f t="shared" si="10"/>
        <v>6.4950000000000001</v>
      </c>
      <c r="S167" s="69">
        <f t="shared" si="11"/>
        <v>0.64949999999999997</v>
      </c>
      <c r="T167" s="38">
        <v>2</v>
      </c>
      <c r="U167" s="39" t="s">
        <v>471</v>
      </c>
      <c r="V167" s="38">
        <v>10</v>
      </c>
      <c r="W167" s="38"/>
      <c r="X167" s="28" t="s">
        <v>1154</v>
      </c>
      <c r="Y167" s="38">
        <v>1</v>
      </c>
      <c r="Z167" s="28" t="s">
        <v>1154</v>
      </c>
      <c r="AA167" s="38">
        <v>1</v>
      </c>
      <c r="AB167" s="28"/>
      <c r="AC167" s="38">
        <v>0</v>
      </c>
      <c r="AD167" s="28" t="s">
        <v>472</v>
      </c>
      <c r="AE167" s="189" t="s">
        <v>360</v>
      </c>
      <c r="AF167" s="28" t="s">
        <v>1155</v>
      </c>
    </row>
    <row r="168" spans="2:32" hidden="1">
      <c r="B168" s="27">
        <v>161</v>
      </c>
      <c r="C168" s="27">
        <v>13</v>
      </c>
      <c r="D168" s="36">
        <v>44972</v>
      </c>
      <c r="E168" s="65" t="s">
        <v>116</v>
      </c>
      <c r="F168" s="65" t="s">
        <v>87</v>
      </c>
      <c r="G168" s="65" t="s">
        <v>89</v>
      </c>
      <c r="H168" s="66" t="s">
        <v>117</v>
      </c>
      <c r="I168" s="28" t="s">
        <v>414</v>
      </c>
      <c r="J168" s="28" t="s">
        <v>694</v>
      </c>
      <c r="K168" s="28" t="s">
        <v>353</v>
      </c>
      <c r="L168" s="28" t="s">
        <v>1156</v>
      </c>
      <c r="M168" s="28" t="s">
        <v>1157</v>
      </c>
      <c r="N168" s="74" t="s">
        <v>1158</v>
      </c>
      <c r="O168" s="225" t="s">
        <v>19</v>
      </c>
      <c r="P168" s="28" t="s">
        <v>416</v>
      </c>
      <c r="Q168" s="37">
        <v>6.99</v>
      </c>
      <c r="R168" s="69">
        <f t="shared" si="10"/>
        <v>6.99</v>
      </c>
      <c r="S168" s="69">
        <f t="shared" si="11"/>
        <v>0.69900000000000007</v>
      </c>
      <c r="T168" s="38">
        <v>1</v>
      </c>
      <c r="U168" s="39" t="s">
        <v>477</v>
      </c>
      <c r="V168" s="38">
        <v>10</v>
      </c>
      <c r="W168" s="38"/>
      <c r="X168" s="28" t="s">
        <v>1154</v>
      </c>
      <c r="Y168" s="38">
        <v>1</v>
      </c>
      <c r="Z168" s="28" t="s">
        <v>1154</v>
      </c>
      <c r="AA168" s="38">
        <v>1</v>
      </c>
      <c r="AB168" s="28"/>
      <c r="AC168" s="38">
        <v>0</v>
      </c>
      <c r="AD168" s="28" t="s">
        <v>472</v>
      </c>
      <c r="AE168" s="189" t="s">
        <v>360</v>
      </c>
      <c r="AF168" s="28"/>
    </row>
    <row r="169" spans="2:32">
      <c r="B169" s="27">
        <v>162</v>
      </c>
      <c r="C169" s="27">
        <v>21</v>
      </c>
      <c r="D169" s="36">
        <v>44994</v>
      </c>
      <c r="E169" s="65" t="s">
        <v>133</v>
      </c>
      <c r="F169" s="65" t="s">
        <v>82</v>
      </c>
      <c r="G169" s="65" t="s">
        <v>98</v>
      </c>
      <c r="H169" s="66" t="s">
        <v>134</v>
      </c>
      <c r="I169" s="15" t="s">
        <v>133</v>
      </c>
      <c r="J169" s="15" t="s">
        <v>1159</v>
      </c>
      <c r="K169" s="15" t="s">
        <v>537</v>
      </c>
      <c r="L169" s="15" t="s">
        <v>1160</v>
      </c>
      <c r="M169" s="15" t="s">
        <v>1161</v>
      </c>
      <c r="N169" s="60" t="s">
        <v>1162</v>
      </c>
      <c r="O169" s="195" t="s">
        <v>19</v>
      </c>
      <c r="P169" s="15" t="s">
        <v>1163</v>
      </c>
      <c r="Q169" s="37">
        <v>9.9499999999999993</v>
      </c>
      <c r="R169" s="69">
        <f t="shared" si="10"/>
        <v>4.9749999999999996</v>
      </c>
      <c r="S169" s="69">
        <f t="shared" si="11"/>
        <v>0.4145833333333333</v>
      </c>
      <c r="T169" s="38">
        <v>2</v>
      </c>
      <c r="U169" s="39" t="s">
        <v>471</v>
      </c>
      <c r="V169" s="27">
        <v>12</v>
      </c>
      <c r="X169" s="15" t="s">
        <v>1164</v>
      </c>
      <c r="Y169" s="38">
        <v>0</v>
      </c>
      <c r="Z169" s="15" t="s">
        <v>486</v>
      </c>
      <c r="AA169" s="38">
        <v>0</v>
      </c>
      <c r="AC169" s="38">
        <v>0</v>
      </c>
      <c r="AD169" s="15" t="s">
        <v>472</v>
      </c>
      <c r="AE169" s="189" t="s">
        <v>360</v>
      </c>
      <c r="AF169" s="15" t="s">
        <v>1165</v>
      </c>
    </row>
    <row r="170" spans="2:32">
      <c r="B170" s="27">
        <v>163</v>
      </c>
      <c r="C170" s="27">
        <v>21</v>
      </c>
      <c r="D170" s="36">
        <v>44994</v>
      </c>
      <c r="E170" s="65" t="s">
        <v>133</v>
      </c>
      <c r="F170" s="65" t="s">
        <v>82</v>
      </c>
      <c r="G170" s="65" t="s">
        <v>98</v>
      </c>
      <c r="H170" s="66" t="s">
        <v>134</v>
      </c>
      <c r="I170" s="15" t="s">
        <v>133</v>
      </c>
      <c r="J170" s="15" t="s">
        <v>1159</v>
      </c>
      <c r="K170" s="15" t="s">
        <v>537</v>
      </c>
      <c r="L170" s="15" t="s">
        <v>1160</v>
      </c>
      <c r="M170" s="15" t="s">
        <v>1161</v>
      </c>
      <c r="N170" s="60" t="s">
        <v>1162</v>
      </c>
      <c r="O170" s="195" t="s">
        <v>19</v>
      </c>
      <c r="P170" s="15" t="s">
        <v>1163</v>
      </c>
      <c r="Q170" s="37">
        <v>9.4499999999999993</v>
      </c>
      <c r="R170" s="69">
        <f t="shared" si="10"/>
        <v>1.575</v>
      </c>
      <c r="S170" s="69">
        <f t="shared" si="11"/>
        <v>0.13125000000000001</v>
      </c>
      <c r="T170" s="38">
        <v>6</v>
      </c>
      <c r="U170" s="39" t="s">
        <v>530</v>
      </c>
      <c r="V170" s="27">
        <v>12</v>
      </c>
      <c r="X170" s="15" t="s">
        <v>1164</v>
      </c>
      <c r="Y170" s="38">
        <v>0</v>
      </c>
      <c r="Z170" s="15" t="s">
        <v>486</v>
      </c>
      <c r="AA170" s="38">
        <v>0</v>
      </c>
      <c r="AC170" s="38">
        <v>0</v>
      </c>
      <c r="AD170" s="15" t="s">
        <v>472</v>
      </c>
      <c r="AE170" s="189" t="s">
        <v>360</v>
      </c>
      <c r="AF170" s="15" t="s">
        <v>1165</v>
      </c>
    </row>
    <row r="171" spans="2:32">
      <c r="B171" s="27">
        <v>164</v>
      </c>
      <c r="C171" s="27">
        <v>21</v>
      </c>
      <c r="D171" s="36">
        <v>44994</v>
      </c>
      <c r="E171" s="65" t="s">
        <v>133</v>
      </c>
      <c r="F171" s="65" t="s">
        <v>82</v>
      </c>
      <c r="G171" s="65" t="s">
        <v>98</v>
      </c>
      <c r="H171" s="66" t="s">
        <v>134</v>
      </c>
      <c r="I171" s="15" t="s">
        <v>133</v>
      </c>
      <c r="J171" s="15" t="s">
        <v>1159</v>
      </c>
      <c r="K171" s="15" t="s">
        <v>537</v>
      </c>
      <c r="L171" s="15" t="s">
        <v>1160</v>
      </c>
      <c r="M171" s="15" t="s">
        <v>1161</v>
      </c>
      <c r="N171" s="60" t="s">
        <v>1162</v>
      </c>
      <c r="O171" s="195" t="s">
        <v>19</v>
      </c>
      <c r="P171" s="15" t="s">
        <v>1163</v>
      </c>
      <c r="Q171" s="37">
        <v>7.45</v>
      </c>
      <c r="R171" s="69">
        <f t="shared" si="10"/>
        <v>0.62083333333333335</v>
      </c>
      <c r="S171" s="69">
        <f t="shared" si="11"/>
        <v>5.1736111111111115E-2</v>
      </c>
      <c r="T171" s="38">
        <v>12</v>
      </c>
      <c r="U171" s="39" t="s">
        <v>579</v>
      </c>
      <c r="V171" s="27">
        <v>12</v>
      </c>
      <c r="X171" s="15" t="s">
        <v>1164</v>
      </c>
      <c r="Y171" s="38">
        <v>0</v>
      </c>
      <c r="Z171" s="15" t="s">
        <v>486</v>
      </c>
      <c r="AA171" s="38">
        <v>0</v>
      </c>
      <c r="AC171" s="38">
        <v>0</v>
      </c>
      <c r="AD171" s="15" t="s">
        <v>472</v>
      </c>
      <c r="AE171" s="189" t="s">
        <v>360</v>
      </c>
      <c r="AF171" s="15" t="s">
        <v>1165</v>
      </c>
    </row>
    <row r="172" spans="2:32" hidden="1">
      <c r="B172" s="27">
        <v>165</v>
      </c>
      <c r="C172" s="27">
        <v>29</v>
      </c>
      <c r="D172" s="36">
        <v>45001</v>
      </c>
      <c r="E172" s="65" t="s">
        <v>152</v>
      </c>
      <c r="F172" s="65" t="s">
        <v>87</v>
      </c>
      <c r="G172" s="65" t="s">
        <v>89</v>
      </c>
      <c r="H172" s="66" t="s">
        <v>153</v>
      </c>
      <c r="I172" s="15" t="s">
        <v>152</v>
      </c>
      <c r="J172" s="15" t="s">
        <v>424</v>
      </c>
      <c r="K172" s="15" t="s">
        <v>353</v>
      </c>
      <c r="L172" s="15" t="s">
        <v>1166</v>
      </c>
      <c r="M172" s="15" t="s">
        <v>1167</v>
      </c>
      <c r="N172" s="29" t="s">
        <v>1168</v>
      </c>
      <c r="O172" s="195" t="s">
        <v>19</v>
      </c>
      <c r="P172" s="15" t="s">
        <v>425</v>
      </c>
      <c r="Q172" s="37">
        <v>9.99</v>
      </c>
      <c r="R172" s="69">
        <f t="shared" si="10"/>
        <v>9.99</v>
      </c>
      <c r="S172" s="69">
        <f t="shared" si="11"/>
        <v>0.999</v>
      </c>
      <c r="T172" s="38">
        <v>1</v>
      </c>
      <c r="U172" s="39" t="s">
        <v>477</v>
      </c>
      <c r="V172" s="27">
        <v>10</v>
      </c>
      <c r="X172" s="15" t="s">
        <v>571</v>
      </c>
      <c r="Y172" s="38">
        <v>1</v>
      </c>
      <c r="Z172" s="15" t="s">
        <v>1169</v>
      </c>
      <c r="AA172" s="38">
        <v>1</v>
      </c>
      <c r="AC172" s="38">
        <v>0</v>
      </c>
      <c r="AD172" s="15" t="s">
        <v>1170</v>
      </c>
      <c r="AE172" s="189" t="s">
        <v>360</v>
      </c>
      <c r="AF172" s="15" t="s">
        <v>1171</v>
      </c>
    </row>
    <row r="173" spans="2:32" hidden="1">
      <c r="B173" s="27">
        <v>166</v>
      </c>
      <c r="C173" s="27">
        <v>2</v>
      </c>
      <c r="D173" s="36">
        <v>44972</v>
      </c>
      <c r="E173" s="65" t="s">
        <v>85</v>
      </c>
      <c r="F173" s="65" t="s">
        <v>87</v>
      </c>
      <c r="G173" s="65" t="s">
        <v>89</v>
      </c>
      <c r="H173" s="66" t="s">
        <v>86</v>
      </c>
      <c r="I173" s="28" t="s">
        <v>374</v>
      </c>
      <c r="J173" s="28" t="s">
        <v>375</v>
      </c>
      <c r="K173" s="28" t="s">
        <v>353</v>
      </c>
      <c r="L173" s="28" t="s">
        <v>1172</v>
      </c>
      <c r="M173" s="28" t="s">
        <v>1173</v>
      </c>
      <c r="N173" s="74" t="s">
        <v>1174</v>
      </c>
      <c r="O173" s="195" t="s">
        <v>19</v>
      </c>
      <c r="P173" s="28" t="s">
        <v>376</v>
      </c>
      <c r="Q173" s="37">
        <v>8.8800000000000008</v>
      </c>
      <c r="R173" s="69">
        <f t="shared" si="10"/>
        <v>4.4400000000000004</v>
      </c>
      <c r="S173" s="69">
        <f t="shared" si="11"/>
        <v>0.44400000000000006</v>
      </c>
      <c r="T173" s="38">
        <v>2</v>
      </c>
      <c r="U173" s="39" t="s">
        <v>471</v>
      </c>
      <c r="V173" s="38">
        <v>10</v>
      </c>
      <c r="W173" s="38"/>
      <c r="X173" s="28" t="s">
        <v>1175</v>
      </c>
      <c r="Y173" s="38">
        <v>1</v>
      </c>
      <c r="Z173" s="28" t="s">
        <v>1175</v>
      </c>
      <c r="AA173" s="38">
        <v>1</v>
      </c>
      <c r="AB173" s="28" t="s">
        <v>1176</v>
      </c>
      <c r="AC173" s="38">
        <v>1</v>
      </c>
      <c r="AD173" s="28" t="s">
        <v>1177</v>
      </c>
      <c r="AE173" s="189" t="s">
        <v>360</v>
      </c>
    </row>
    <row r="174" spans="2:32">
      <c r="B174" s="27">
        <v>167</v>
      </c>
      <c r="C174" s="27">
        <v>2</v>
      </c>
      <c r="D174" s="36">
        <v>44972</v>
      </c>
      <c r="E174" s="65" t="s">
        <v>85</v>
      </c>
      <c r="F174" s="65" t="s">
        <v>87</v>
      </c>
      <c r="G174" s="65" t="s">
        <v>89</v>
      </c>
      <c r="H174" s="66" t="s">
        <v>86</v>
      </c>
      <c r="I174" s="28" t="s">
        <v>374</v>
      </c>
      <c r="J174" s="28" t="s">
        <v>375</v>
      </c>
      <c r="K174" s="28" t="s">
        <v>353</v>
      </c>
      <c r="L174" s="28" t="s">
        <v>1178</v>
      </c>
      <c r="M174" s="28" t="s">
        <v>1179</v>
      </c>
      <c r="N174" s="74" t="s">
        <v>1180</v>
      </c>
      <c r="O174" s="195" t="s">
        <v>19</v>
      </c>
      <c r="P174" s="28" t="s">
        <v>376</v>
      </c>
      <c r="Q174" s="37">
        <v>59.95</v>
      </c>
      <c r="R174" s="69">
        <f t="shared" si="10"/>
        <v>4.9958333333333336</v>
      </c>
      <c r="S174" s="69">
        <f t="shared" si="11"/>
        <v>0.49958333333333338</v>
      </c>
      <c r="T174" s="38">
        <v>12</v>
      </c>
      <c r="U174" s="39" t="s">
        <v>579</v>
      </c>
      <c r="V174" s="38">
        <v>10</v>
      </c>
      <c r="W174" s="38"/>
      <c r="X174" s="28"/>
      <c r="Y174" s="38">
        <v>0</v>
      </c>
      <c r="Z174" s="28"/>
      <c r="AA174" s="38">
        <v>0</v>
      </c>
      <c r="AB174" s="28" t="s">
        <v>1181</v>
      </c>
      <c r="AC174" s="38">
        <v>1</v>
      </c>
      <c r="AD174" s="28" t="s">
        <v>472</v>
      </c>
      <c r="AE174" s="189" t="s">
        <v>360</v>
      </c>
    </row>
    <row r="175" spans="2:32" hidden="1">
      <c r="B175" s="27">
        <v>168</v>
      </c>
      <c r="C175" s="27">
        <v>2</v>
      </c>
      <c r="D175" s="36">
        <v>44991</v>
      </c>
      <c r="E175" s="65" t="s">
        <v>85</v>
      </c>
      <c r="F175" s="65" t="s">
        <v>87</v>
      </c>
      <c r="G175" s="65" t="s">
        <v>89</v>
      </c>
      <c r="H175" s="66" t="s">
        <v>86</v>
      </c>
      <c r="I175" s="28" t="s">
        <v>374</v>
      </c>
      <c r="J175" s="28" t="s">
        <v>375</v>
      </c>
      <c r="K175" s="28" t="s">
        <v>353</v>
      </c>
      <c r="L175" s="28" t="s">
        <v>1172</v>
      </c>
      <c r="M175" s="28" t="s">
        <v>1182</v>
      </c>
      <c r="N175" s="74" t="s">
        <v>1174</v>
      </c>
      <c r="O175" s="195" t="s">
        <v>19</v>
      </c>
      <c r="P175" s="28" t="s">
        <v>376</v>
      </c>
      <c r="Q175" s="37">
        <v>8.8800000000000008</v>
      </c>
      <c r="R175" s="69">
        <f t="shared" si="10"/>
        <v>4.4400000000000004</v>
      </c>
      <c r="S175" s="69">
        <f t="shared" si="11"/>
        <v>0.44400000000000006</v>
      </c>
      <c r="T175" s="38">
        <v>2</v>
      </c>
      <c r="U175" s="39" t="s">
        <v>471</v>
      </c>
      <c r="V175" s="38">
        <v>10</v>
      </c>
      <c r="W175" s="28" t="s">
        <v>1183</v>
      </c>
      <c r="X175" s="28" t="s">
        <v>1175</v>
      </c>
      <c r="Y175" s="38">
        <v>1</v>
      </c>
      <c r="Z175" s="28" t="s">
        <v>1175</v>
      </c>
      <c r="AA175" s="38">
        <v>1</v>
      </c>
      <c r="AB175" s="28" t="s">
        <v>1184</v>
      </c>
      <c r="AC175" s="38">
        <v>1</v>
      </c>
      <c r="AD175" s="28" t="s">
        <v>1177</v>
      </c>
      <c r="AE175" s="189" t="s">
        <v>360</v>
      </c>
      <c r="AF175" s="28"/>
    </row>
    <row r="176" spans="2:32" hidden="1">
      <c r="B176" s="27">
        <v>169</v>
      </c>
      <c r="C176" s="27">
        <v>2</v>
      </c>
      <c r="D176" s="36">
        <v>44991</v>
      </c>
      <c r="E176" s="65" t="s">
        <v>85</v>
      </c>
      <c r="F176" s="65" t="s">
        <v>87</v>
      </c>
      <c r="G176" s="65" t="s">
        <v>89</v>
      </c>
      <c r="H176" s="66" t="s">
        <v>86</v>
      </c>
      <c r="I176" s="28" t="s">
        <v>374</v>
      </c>
      <c r="J176" s="28" t="s">
        <v>375</v>
      </c>
      <c r="K176" s="28" t="s">
        <v>353</v>
      </c>
      <c r="L176" s="28" t="s">
        <v>1185</v>
      </c>
      <c r="M176" s="28" t="s">
        <v>1186</v>
      </c>
      <c r="N176" s="74" t="s">
        <v>1187</v>
      </c>
      <c r="O176" s="195" t="s">
        <v>19</v>
      </c>
      <c r="P176" s="28" t="s">
        <v>376</v>
      </c>
      <c r="Q176" s="37">
        <v>9.7899999999999991</v>
      </c>
      <c r="R176" s="69">
        <f t="shared" si="10"/>
        <v>9.7899999999999991</v>
      </c>
      <c r="S176" s="69">
        <f t="shared" si="11"/>
        <v>0.97899999999999987</v>
      </c>
      <c r="T176" s="38">
        <v>1</v>
      </c>
      <c r="U176" s="39" t="s">
        <v>477</v>
      </c>
      <c r="V176" s="38">
        <v>10</v>
      </c>
      <c r="W176" s="28"/>
      <c r="X176" s="28" t="s">
        <v>1188</v>
      </c>
      <c r="Y176" s="38">
        <v>1</v>
      </c>
      <c r="Z176" s="28" t="s">
        <v>1189</v>
      </c>
      <c r="AA176" s="38">
        <v>1</v>
      </c>
      <c r="AB176" s="28"/>
      <c r="AC176" s="38">
        <v>0</v>
      </c>
      <c r="AD176" s="28" t="s">
        <v>472</v>
      </c>
      <c r="AE176" s="189" t="s">
        <v>360</v>
      </c>
      <c r="AF176" s="28"/>
    </row>
    <row r="177" spans="2:32" hidden="1">
      <c r="B177" s="27">
        <v>170</v>
      </c>
      <c r="C177" s="27">
        <v>2</v>
      </c>
      <c r="D177" s="36">
        <v>44991</v>
      </c>
      <c r="E177" s="65" t="s">
        <v>85</v>
      </c>
      <c r="F177" s="65" t="s">
        <v>87</v>
      </c>
      <c r="G177" s="65" t="s">
        <v>89</v>
      </c>
      <c r="H177" s="66" t="s">
        <v>86</v>
      </c>
      <c r="I177" s="28" t="s">
        <v>374</v>
      </c>
      <c r="J177" s="28" t="s">
        <v>375</v>
      </c>
      <c r="K177" s="28" t="s">
        <v>353</v>
      </c>
      <c r="L177" s="28" t="s">
        <v>1190</v>
      </c>
      <c r="M177" s="28" t="s">
        <v>1191</v>
      </c>
      <c r="N177" s="74" t="s">
        <v>1192</v>
      </c>
      <c r="O177" s="195" t="s">
        <v>19</v>
      </c>
      <c r="P177" s="28" t="s">
        <v>376</v>
      </c>
      <c r="Q177" s="37">
        <v>16.96</v>
      </c>
      <c r="R177" s="69">
        <f t="shared" si="10"/>
        <v>8.48</v>
      </c>
      <c r="S177" s="69">
        <f t="shared" si="11"/>
        <v>0.84800000000000009</v>
      </c>
      <c r="T177" s="38">
        <v>2</v>
      </c>
      <c r="U177" s="39" t="s">
        <v>471</v>
      </c>
      <c r="V177" s="38">
        <v>10</v>
      </c>
      <c r="W177" s="28"/>
      <c r="X177" s="28" t="s">
        <v>571</v>
      </c>
      <c r="Y177" s="38">
        <v>1</v>
      </c>
      <c r="Z177" s="28" t="s">
        <v>356</v>
      </c>
      <c r="AA177" s="38">
        <v>1</v>
      </c>
      <c r="AB177" s="28"/>
      <c r="AC177" s="38">
        <v>0</v>
      </c>
      <c r="AD177" s="28" t="s">
        <v>1193</v>
      </c>
      <c r="AE177" s="189" t="s">
        <v>360</v>
      </c>
      <c r="AF177" s="28"/>
    </row>
    <row r="178" spans="2:32" hidden="1">
      <c r="B178" s="27">
        <v>171</v>
      </c>
      <c r="C178" s="27">
        <v>2</v>
      </c>
      <c r="D178" s="36">
        <v>44991</v>
      </c>
      <c r="E178" s="65" t="s">
        <v>85</v>
      </c>
      <c r="F178" s="65" t="s">
        <v>87</v>
      </c>
      <c r="G178" s="65" t="s">
        <v>89</v>
      </c>
      <c r="H178" s="66" t="s">
        <v>86</v>
      </c>
      <c r="I178" s="28" t="s">
        <v>374</v>
      </c>
      <c r="J178" s="28" t="s">
        <v>375</v>
      </c>
      <c r="K178" s="28" t="s">
        <v>353</v>
      </c>
      <c r="L178" s="28" t="s">
        <v>1194</v>
      </c>
      <c r="M178" s="28" t="s">
        <v>1195</v>
      </c>
      <c r="N178" s="74" t="s">
        <v>1196</v>
      </c>
      <c r="O178" s="195" t="s">
        <v>19</v>
      </c>
      <c r="P178" s="28" t="s">
        <v>376</v>
      </c>
      <c r="Q178" s="37">
        <v>28.73</v>
      </c>
      <c r="R178" s="69">
        <f t="shared" si="10"/>
        <v>7.1825000000000001</v>
      </c>
      <c r="S178" s="69">
        <f t="shared" si="11"/>
        <v>0.71825000000000006</v>
      </c>
      <c r="T178" s="38">
        <v>4</v>
      </c>
      <c r="U178" s="39" t="s">
        <v>535</v>
      </c>
      <c r="V178" s="38">
        <v>10</v>
      </c>
      <c r="W178" s="28"/>
      <c r="X178" s="28" t="s">
        <v>1197</v>
      </c>
      <c r="Y178" s="38">
        <v>1</v>
      </c>
      <c r="Z178" s="28" t="s">
        <v>1000</v>
      </c>
      <c r="AA178" s="38">
        <v>1</v>
      </c>
      <c r="AB178" s="28"/>
      <c r="AC178" s="38">
        <v>0</v>
      </c>
      <c r="AD178" s="28" t="s">
        <v>1193</v>
      </c>
      <c r="AE178" s="189" t="s">
        <v>360</v>
      </c>
      <c r="AF178" s="28"/>
    </row>
    <row r="179" spans="2:32" hidden="1">
      <c r="B179" s="27">
        <v>172</v>
      </c>
      <c r="C179" s="27">
        <v>2</v>
      </c>
      <c r="D179" s="36">
        <v>44991</v>
      </c>
      <c r="E179" s="65" t="s">
        <v>85</v>
      </c>
      <c r="F179" s="65" t="s">
        <v>87</v>
      </c>
      <c r="G179" s="65" t="s">
        <v>89</v>
      </c>
      <c r="H179" s="66" t="s">
        <v>86</v>
      </c>
      <c r="I179" s="28" t="s">
        <v>374</v>
      </c>
      <c r="J179" s="28" t="s">
        <v>375</v>
      </c>
      <c r="K179" s="28" t="s">
        <v>353</v>
      </c>
      <c r="L179" s="28" t="s">
        <v>1198</v>
      </c>
      <c r="M179" s="28" t="s">
        <v>1199</v>
      </c>
      <c r="N179" s="74" t="s">
        <v>1200</v>
      </c>
      <c r="O179" s="195" t="s">
        <v>19</v>
      </c>
      <c r="P179" s="28" t="s">
        <v>376</v>
      </c>
      <c r="Q179" s="37">
        <v>24.99</v>
      </c>
      <c r="R179" s="69">
        <f t="shared" si="10"/>
        <v>8.33</v>
      </c>
      <c r="S179" s="69">
        <f t="shared" si="11"/>
        <v>0.83299999999999996</v>
      </c>
      <c r="T179" s="38">
        <v>3</v>
      </c>
      <c r="U179" s="39" t="s">
        <v>503</v>
      </c>
      <c r="V179" s="38">
        <v>10</v>
      </c>
      <c r="W179" s="28"/>
      <c r="X179" s="28" t="s">
        <v>356</v>
      </c>
      <c r="Y179" s="38">
        <v>1</v>
      </c>
      <c r="Z179" s="28" t="s">
        <v>356</v>
      </c>
      <c r="AA179" s="38">
        <v>1</v>
      </c>
      <c r="AB179" s="28"/>
      <c r="AC179" s="38">
        <v>0</v>
      </c>
      <c r="AD179" s="28" t="s">
        <v>472</v>
      </c>
      <c r="AE179" s="189" t="s">
        <v>360</v>
      </c>
      <c r="AF179" s="28"/>
    </row>
    <row r="180" spans="2:32">
      <c r="B180" s="27">
        <v>173</v>
      </c>
      <c r="C180" s="27">
        <v>2</v>
      </c>
      <c r="D180" s="36">
        <v>44991</v>
      </c>
      <c r="E180" s="65" t="s">
        <v>85</v>
      </c>
      <c r="F180" s="65" t="s">
        <v>87</v>
      </c>
      <c r="G180" s="65" t="s">
        <v>89</v>
      </c>
      <c r="H180" s="66" t="s">
        <v>86</v>
      </c>
      <c r="I180" s="28" t="s">
        <v>374</v>
      </c>
      <c r="J180" s="28" t="s">
        <v>375</v>
      </c>
      <c r="K180" s="28" t="s">
        <v>353</v>
      </c>
      <c r="L180" s="28" t="s">
        <v>1201</v>
      </c>
      <c r="M180" s="28" t="s">
        <v>1202</v>
      </c>
      <c r="N180" s="74" t="s">
        <v>1201</v>
      </c>
      <c r="O180" s="195" t="s">
        <v>19</v>
      </c>
      <c r="P180" s="28" t="s">
        <v>376</v>
      </c>
      <c r="Q180" s="37">
        <v>35.99</v>
      </c>
      <c r="R180" s="69">
        <f t="shared" si="10"/>
        <v>5.998333333333334</v>
      </c>
      <c r="S180" s="69">
        <f t="shared" si="11"/>
        <v>0.59983333333333344</v>
      </c>
      <c r="T180" s="38">
        <v>6</v>
      </c>
      <c r="U180" s="39" t="s">
        <v>530</v>
      </c>
      <c r="V180" s="38">
        <v>10</v>
      </c>
      <c r="W180" s="28"/>
      <c r="X180" s="28"/>
      <c r="Y180" s="38">
        <v>0</v>
      </c>
      <c r="Z180" s="28"/>
      <c r="AA180" s="38">
        <v>0</v>
      </c>
      <c r="AB180" s="28" t="s">
        <v>1203</v>
      </c>
      <c r="AC180" s="38">
        <v>1</v>
      </c>
      <c r="AD180" s="28" t="s">
        <v>472</v>
      </c>
      <c r="AE180" s="189" t="s">
        <v>360</v>
      </c>
      <c r="AF180" s="28"/>
    </row>
    <row r="181" spans="2:32" hidden="1">
      <c r="B181" s="27">
        <v>174</v>
      </c>
      <c r="C181" s="27">
        <v>2</v>
      </c>
      <c r="D181" s="36">
        <v>44991</v>
      </c>
      <c r="E181" s="65" t="s">
        <v>85</v>
      </c>
      <c r="F181" s="65" t="s">
        <v>87</v>
      </c>
      <c r="G181" s="65" t="s">
        <v>89</v>
      </c>
      <c r="H181" s="66" t="s">
        <v>86</v>
      </c>
      <c r="I181" s="28" t="s">
        <v>374</v>
      </c>
      <c r="J181" s="28" t="s">
        <v>375</v>
      </c>
      <c r="K181" s="28" t="s">
        <v>353</v>
      </c>
      <c r="L181" s="28" t="s">
        <v>1204</v>
      </c>
      <c r="M181" s="28" t="s">
        <v>1205</v>
      </c>
      <c r="N181" s="74" t="s">
        <v>1206</v>
      </c>
      <c r="O181" s="195" t="s">
        <v>19</v>
      </c>
      <c r="P181" s="28" t="s">
        <v>376</v>
      </c>
      <c r="Q181" s="37">
        <v>60.74</v>
      </c>
      <c r="R181" s="69">
        <f t="shared" si="10"/>
        <v>5.0616666666666665</v>
      </c>
      <c r="S181" s="69">
        <f t="shared" si="11"/>
        <v>0.72309523809523812</v>
      </c>
      <c r="T181" s="38">
        <v>12</v>
      </c>
      <c r="U181" s="39" t="s">
        <v>579</v>
      </c>
      <c r="V181" s="38">
        <v>7</v>
      </c>
      <c r="W181" s="28"/>
      <c r="X181" s="28" t="s">
        <v>877</v>
      </c>
      <c r="Y181" s="38">
        <v>1</v>
      </c>
      <c r="Z181" s="28" t="s">
        <v>877</v>
      </c>
      <c r="AA181" s="38">
        <v>1</v>
      </c>
      <c r="AB181" s="28"/>
      <c r="AC181" s="38">
        <v>0</v>
      </c>
      <c r="AD181" s="28" t="s">
        <v>472</v>
      </c>
      <c r="AE181" s="189" t="s">
        <v>360</v>
      </c>
      <c r="AF181" s="28"/>
    </row>
    <row r="182" spans="2:32">
      <c r="B182" s="27">
        <v>175</v>
      </c>
      <c r="C182" s="27">
        <v>2</v>
      </c>
      <c r="D182" s="36">
        <v>45023</v>
      </c>
      <c r="E182" s="150" t="s">
        <v>85</v>
      </c>
      <c r="F182" s="150" t="s">
        <v>87</v>
      </c>
      <c r="G182" s="150" t="s">
        <v>89</v>
      </c>
      <c r="H182" s="151" t="s">
        <v>86</v>
      </c>
      <c r="I182" s="15" t="s">
        <v>374</v>
      </c>
      <c r="J182" s="15" t="s">
        <v>406</v>
      </c>
      <c r="K182" s="28" t="s">
        <v>353</v>
      </c>
      <c r="L182" s="15" t="s">
        <v>1207</v>
      </c>
      <c r="M182" s="15" t="s">
        <v>1208</v>
      </c>
      <c r="N182" s="60" t="s">
        <v>1209</v>
      </c>
      <c r="O182" s="195" t="s">
        <v>19</v>
      </c>
      <c r="P182" s="15" t="s">
        <v>376</v>
      </c>
      <c r="Q182" s="37">
        <v>46.99</v>
      </c>
      <c r="R182" s="69">
        <f t="shared" si="10"/>
        <v>46.99</v>
      </c>
      <c r="S182" s="69">
        <f t="shared" si="11"/>
        <v>4.6989999999999998</v>
      </c>
      <c r="T182" s="38">
        <v>1</v>
      </c>
      <c r="U182" s="39" t="s">
        <v>477</v>
      </c>
      <c r="V182" s="27">
        <v>10</v>
      </c>
      <c r="X182" s="15" t="s">
        <v>350</v>
      </c>
      <c r="Y182" s="38">
        <v>0</v>
      </c>
      <c r="AA182" s="27">
        <v>0</v>
      </c>
      <c r="AB182" s="15" t="s">
        <v>479</v>
      </c>
      <c r="AC182" s="27">
        <v>1</v>
      </c>
      <c r="AD182" s="15" t="s">
        <v>472</v>
      </c>
      <c r="AE182" s="189"/>
      <c r="AF182" s="15" t="s">
        <v>1210</v>
      </c>
    </row>
    <row r="183" spans="2:32" hidden="1">
      <c r="B183" s="27">
        <v>176</v>
      </c>
      <c r="C183" s="27">
        <v>2</v>
      </c>
      <c r="D183" s="36">
        <v>44991</v>
      </c>
      <c r="E183" s="65" t="s">
        <v>85</v>
      </c>
      <c r="F183" s="65" t="s">
        <v>87</v>
      </c>
      <c r="G183" s="65" t="s">
        <v>89</v>
      </c>
      <c r="H183" s="66" t="s">
        <v>86</v>
      </c>
      <c r="I183" s="28" t="s">
        <v>615</v>
      </c>
      <c r="J183" s="28" t="s">
        <v>616</v>
      </c>
      <c r="K183" s="28" t="s">
        <v>353</v>
      </c>
      <c r="L183" s="28" t="s">
        <v>617</v>
      </c>
      <c r="M183" s="28" t="s">
        <v>1211</v>
      </c>
      <c r="N183" s="74" t="s">
        <v>1212</v>
      </c>
      <c r="O183" s="225" t="s">
        <v>528</v>
      </c>
      <c r="P183" s="28" t="s">
        <v>529</v>
      </c>
      <c r="Q183" s="37">
        <v>16.16</v>
      </c>
      <c r="R183" s="69">
        <f t="shared" si="10"/>
        <v>8.08</v>
      </c>
      <c r="S183" s="69">
        <f t="shared" si="11"/>
        <v>0.80800000000000005</v>
      </c>
      <c r="T183" s="38">
        <v>2</v>
      </c>
      <c r="U183" s="39" t="s">
        <v>471</v>
      </c>
      <c r="V183" s="38">
        <v>10</v>
      </c>
      <c r="W183" s="28"/>
      <c r="X183" s="28" t="s">
        <v>1000</v>
      </c>
      <c r="Y183" s="38">
        <v>1</v>
      </c>
      <c r="Z183" s="28" t="s">
        <v>1000</v>
      </c>
      <c r="AA183" s="38">
        <v>1</v>
      </c>
      <c r="AB183" s="28" t="s">
        <v>621</v>
      </c>
      <c r="AC183" s="38">
        <v>1</v>
      </c>
      <c r="AD183" s="28" t="s">
        <v>472</v>
      </c>
      <c r="AE183" s="189" t="s">
        <v>360</v>
      </c>
      <c r="AF183" s="28"/>
    </row>
    <row r="184" spans="2:32" hidden="1">
      <c r="B184" s="27">
        <v>177</v>
      </c>
      <c r="C184" s="27">
        <v>2</v>
      </c>
      <c r="D184" s="36">
        <v>44991</v>
      </c>
      <c r="E184" s="65" t="s">
        <v>85</v>
      </c>
      <c r="F184" s="65" t="s">
        <v>87</v>
      </c>
      <c r="G184" s="65" t="s">
        <v>89</v>
      </c>
      <c r="H184" s="66" t="s">
        <v>86</v>
      </c>
      <c r="I184" s="15" t="s">
        <v>442</v>
      </c>
      <c r="J184" s="15" t="s">
        <v>473</v>
      </c>
      <c r="K184" s="15" t="s">
        <v>353</v>
      </c>
      <c r="L184" s="28" t="s">
        <v>1213</v>
      </c>
      <c r="M184" s="28" t="s">
        <v>1214</v>
      </c>
      <c r="N184" s="74" t="s">
        <v>1215</v>
      </c>
      <c r="O184" s="195" t="s">
        <v>19</v>
      </c>
      <c r="P184" s="15" t="s">
        <v>444</v>
      </c>
      <c r="Q184" s="37">
        <v>108</v>
      </c>
      <c r="R184" s="69">
        <f t="shared" si="10"/>
        <v>9</v>
      </c>
      <c r="S184" s="69">
        <f t="shared" si="11"/>
        <v>0.9</v>
      </c>
      <c r="T184" s="38">
        <v>12</v>
      </c>
      <c r="U184" s="39" t="s">
        <v>579</v>
      </c>
      <c r="V184" s="38">
        <v>10</v>
      </c>
      <c r="W184" s="28"/>
      <c r="X184" s="28" t="s">
        <v>967</v>
      </c>
      <c r="Y184" s="38">
        <v>1</v>
      </c>
      <c r="Z184" s="28" t="s">
        <v>967</v>
      </c>
      <c r="AA184" s="38">
        <v>1</v>
      </c>
      <c r="AB184" s="28" t="s">
        <v>508</v>
      </c>
      <c r="AC184" s="38">
        <v>1</v>
      </c>
      <c r="AD184" s="28" t="s">
        <v>1216</v>
      </c>
      <c r="AE184" s="189" t="s">
        <v>360</v>
      </c>
      <c r="AF184" s="28"/>
    </row>
    <row r="185" spans="2:32">
      <c r="B185" s="27">
        <v>178</v>
      </c>
      <c r="C185" s="27">
        <v>2</v>
      </c>
      <c r="D185" s="36">
        <v>44991</v>
      </c>
      <c r="E185" s="65" t="s">
        <v>85</v>
      </c>
      <c r="F185" s="65" t="s">
        <v>87</v>
      </c>
      <c r="G185" s="65" t="s">
        <v>89</v>
      </c>
      <c r="H185" s="66" t="s">
        <v>86</v>
      </c>
      <c r="I185" s="15" t="s">
        <v>442</v>
      </c>
      <c r="J185" s="15" t="s">
        <v>473</v>
      </c>
      <c r="K185" s="15" t="s">
        <v>353</v>
      </c>
      <c r="L185" s="28" t="s">
        <v>1217</v>
      </c>
      <c r="M185" s="28" t="s">
        <v>1218</v>
      </c>
      <c r="N185" s="74" t="s">
        <v>1219</v>
      </c>
      <c r="O185" s="195" t="s">
        <v>19</v>
      </c>
      <c r="P185" s="15" t="s">
        <v>444</v>
      </c>
      <c r="Q185" s="37">
        <v>29.99</v>
      </c>
      <c r="R185" s="69">
        <f t="shared" si="10"/>
        <v>9.9966666666666661</v>
      </c>
      <c r="S185" s="69">
        <f t="shared" si="11"/>
        <v>0.99966666666666659</v>
      </c>
      <c r="T185" s="38">
        <v>3</v>
      </c>
      <c r="U185" s="39" t="s">
        <v>503</v>
      </c>
      <c r="V185" s="38">
        <v>10</v>
      </c>
      <c r="W185" s="28"/>
      <c r="X185" s="28"/>
      <c r="Y185" s="38">
        <v>0</v>
      </c>
      <c r="Z185" s="28"/>
      <c r="AA185" s="38">
        <v>0</v>
      </c>
      <c r="AB185" s="28" t="s">
        <v>487</v>
      </c>
      <c r="AC185" s="38">
        <v>1</v>
      </c>
      <c r="AD185" s="28" t="s">
        <v>472</v>
      </c>
      <c r="AE185" s="189" t="s">
        <v>360</v>
      </c>
      <c r="AF185" s="28"/>
    </row>
    <row r="186" spans="2:32" hidden="1">
      <c r="B186" s="27">
        <v>179</v>
      </c>
      <c r="C186" s="27">
        <v>2</v>
      </c>
      <c r="D186" s="36">
        <v>44972</v>
      </c>
      <c r="E186" s="65" t="s">
        <v>85</v>
      </c>
      <c r="F186" s="65" t="s">
        <v>87</v>
      </c>
      <c r="G186" s="65" t="s">
        <v>89</v>
      </c>
      <c r="H186" s="66" t="s">
        <v>86</v>
      </c>
      <c r="I186" s="28" t="s">
        <v>665</v>
      </c>
      <c r="J186" s="28" t="s">
        <v>666</v>
      </c>
      <c r="K186" s="28" t="s">
        <v>353</v>
      </c>
      <c r="L186" s="28" t="s">
        <v>1220</v>
      </c>
      <c r="M186" s="28" t="s">
        <v>1221</v>
      </c>
      <c r="N186" s="74" t="s">
        <v>1222</v>
      </c>
      <c r="O186" s="225" t="s">
        <v>19</v>
      </c>
      <c r="P186" s="28" t="s">
        <v>670</v>
      </c>
      <c r="Q186" s="37">
        <v>11.89</v>
      </c>
      <c r="R186" s="69">
        <f t="shared" si="10"/>
        <v>11.89</v>
      </c>
      <c r="S186" s="69">
        <f t="shared" si="11"/>
        <v>1.1890000000000001</v>
      </c>
      <c r="T186" s="38">
        <v>1</v>
      </c>
      <c r="U186" s="39" t="s">
        <v>477</v>
      </c>
      <c r="V186" s="38">
        <v>10</v>
      </c>
      <c r="W186" s="38"/>
      <c r="X186" s="28" t="s">
        <v>356</v>
      </c>
      <c r="Y186" s="38">
        <v>1</v>
      </c>
      <c r="Z186" s="28" t="s">
        <v>356</v>
      </c>
      <c r="AA186" s="38">
        <v>1</v>
      </c>
      <c r="AB186" s="28" t="s">
        <v>1223</v>
      </c>
      <c r="AC186" s="38">
        <v>1</v>
      </c>
      <c r="AD186" s="28" t="s">
        <v>1193</v>
      </c>
      <c r="AE186" s="189" t="s">
        <v>360</v>
      </c>
    </row>
    <row r="187" spans="2:32" hidden="1">
      <c r="B187" s="27">
        <v>180</v>
      </c>
      <c r="C187" s="27">
        <v>2</v>
      </c>
      <c r="D187" s="36">
        <v>44991</v>
      </c>
      <c r="E187" s="65" t="s">
        <v>85</v>
      </c>
      <c r="F187" s="65" t="s">
        <v>87</v>
      </c>
      <c r="G187" s="65" t="s">
        <v>89</v>
      </c>
      <c r="H187" s="66" t="s">
        <v>86</v>
      </c>
      <c r="I187" s="28" t="s">
        <v>665</v>
      </c>
      <c r="J187" s="28" t="s">
        <v>666</v>
      </c>
      <c r="K187" s="28" t="s">
        <v>353</v>
      </c>
      <c r="L187" s="28" t="s">
        <v>1220</v>
      </c>
      <c r="M187" s="28" t="s">
        <v>1224</v>
      </c>
      <c r="N187" s="74" t="s">
        <v>1222</v>
      </c>
      <c r="O187" s="225" t="s">
        <v>19</v>
      </c>
      <c r="P187" s="28" t="s">
        <v>670</v>
      </c>
      <c r="Q187" s="37">
        <v>13.99</v>
      </c>
      <c r="R187" s="69">
        <f t="shared" si="10"/>
        <v>13.99</v>
      </c>
      <c r="S187" s="69">
        <f t="shared" si="11"/>
        <v>1.399</v>
      </c>
      <c r="T187" s="38">
        <v>1</v>
      </c>
      <c r="U187" s="39" t="s">
        <v>477</v>
      </c>
      <c r="V187" s="38">
        <v>10</v>
      </c>
      <c r="W187" s="28"/>
      <c r="X187" s="28" t="s">
        <v>356</v>
      </c>
      <c r="Y187" s="38">
        <v>1</v>
      </c>
      <c r="Z187" s="28" t="s">
        <v>356</v>
      </c>
      <c r="AA187" s="38">
        <v>1</v>
      </c>
      <c r="AB187" s="28" t="s">
        <v>487</v>
      </c>
      <c r="AC187" s="38">
        <v>1</v>
      </c>
      <c r="AD187" s="28" t="s">
        <v>1193</v>
      </c>
      <c r="AE187" s="189" t="s">
        <v>360</v>
      </c>
      <c r="AF187" s="28"/>
    </row>
    <row r="188" spans="2:32">
      <c r="B188" s="27">
        <v>181</v>
      </c>
      <c r="C188" s="27">
        <v>2</v>
      </c>
      <c r="D188" s="36">
        <v>44991</v>
      </c>
      <c r="E188" s="65" t="s">
        <v>85</v>
      </c>
      <c r="F188" s="65" t="s">
        <v>87</v>
      </c>
      <c r="G188" s="65" t="s">
        <v>89</v>
      </c>
      <c r="H188" s="66" t="s">
        <v>86</v>
      </c>
      <c r="I188" s="28" t="s">
        <v>665</v>
      </c>
      <c r="J188" s="28" t="s">
        <v>666</v>
      </c>
      <c r="K188" s="28" t="s">
        <v>353</v>
      </c>
      <c r="L188" s="28" t="s">
        <v>1225</v>
      </c>
      <c r="M188" s="28" t="s">
        <v>1226</v>
      </c>
      <c r="N188" s="74" t="s">
        <v>1227</v>
      </c>
      <c r="O188" s="225" t="s">
        <v>19</v>
      </c>
      <c r="P188" s="28" t="s">
        <v>670</v>
      </c>
      <c r="Q188" s="37">
        <v>13.99</v>
      </c>
      <c r="R188" s="69">
        <f t="shared" si="10"/>
        <v>13.99</v>
      </c>
      <c r="S188" s="69">
        <f t="shared" si="11"/>
        <v>3.9971428571428573</v>
      </c>
      <c r="T188" s="38">
        <v>1</v>
      </c>
      <c r="U188" s="39" t="s">
        <v>477</v>
      </c>
      <c r="V188" s="38">
        <v>3.5</v>
      </c>
      <c r="W188" s="28"/>
      <c r="X188" s="28"/>
      <c r="Y188" s="38">
        <v>0</v>
      </c>
      <c r="Z188" s="28"/>
      <c r="AA188" s="38">
        <v>0</v>
      </c>
      <c r="AB188" s="28" t="s">
        <v>487</v>
      </c>
      <c r="AC188" s="38">
        <v>1</v>
      </c>
      <c r="AD188" s="28" t="s">
        <v>1193</v>
      </c>
      <c r="AE188" s="189" t="s">
        <v>360</v>
      </c>
      <c r="AF188" s="28"/>
    </row>
    <row r="189" spans="2:32" hidden="1">
      <c r="B189" s="27">
        <v>182</v>
      </c>
      <c r="C189" s="27">
        <v>2</v>
      </c>
      <c r="D189" s="36">
        <v>44991</v>
      </c>
      <c r="E189" s="65" t="s">
        <v>85</v>
      </c>
      <c r="F189" s="65" t="s">
        <v>87</v>
      </c>
      <c r="G189" s="65" t="s">
        <v>89</v>
      </c>
      <c r="H189" s="66" t="s">
        <v>86</v>
      </c>
      <c r="I189" s="28" t="s">
        <v>665</v>
      </c>
      <c r="J189" s="28" t="s">
        <v>666</v>
      </c>
      <c r="K189" s="28" t="s">
        <v>353</v>
      </c>
      <c r="L189" s="28" t="s">
        <v>1228</v>
      </c>
      <c r="M189" s="28" t="s">
        <v>1229</v>
      </c>
      <c r="N189" s="74" t="s">
        <v>1230</v>
      </c>
      <c r="O189" s="225" t="s">
        <v>19</v>
      </c>
      <c r="P189" s="28" t="s">
        <v>670</v>
      </c>
      <c r="Q189" s="37">
        <v>21.95</v>
      </c>
      <c r="R189" s="69">
        <f t="shared" si="10"/>
        <v>10.975</v>
      </c>
      <c r="S189" s="69">
        <f t="shared" si="11"/>
        <v>1.0974999999999999</v>
      </c>
      <c r="T189" s="38">
        <v>2</v>
      </c>
      <c r="U189" s="39" t="s">
        <v>471</v>
      </c>
      <c r="V189" s="38">
        <v>10</v>
      </c>
      <c r="W189" s="28"/>
      <c r="X189" s="28" t="s">
        <v>1231</v>
      </c>
      <c r="Y189" s="38">
        <v>1</v>
      </c>
      <c r="Z189" s="28" t="s">
        <v>1231</v>
      </c>
      <c r="AA189" s="38">
        <v>1</v>
      </c>
      <c r="AB189" s="28"/>
      <c r="AC189" s="38">
        <v>0</v>
      </c>
      <c r="AD189" s="28" t="s">
        <v>1232</v>
      </c>
      <c r="AE189" s="189" t="s">
        <v>360</v>
      </c>
      <c r="AF189" s="28"/>
    </row>
    <row r="190" spans="2:32" hidden="1">
      <c r="B190" s="27">
        <v>183</v>
      </c>
      <c r="C190" s="27">
        <v>2</v>
      </c>
      <c r="D190" s="36">
        <v>44991</v>
      </c>
      <c r="E190" s="65" t="s">
        <v>85</v>
      </c>
      <c r="F190" s="65" t="s">
        <v>87</v>
      </c>
      <c r="G190" s="65" t="s">
        <v>89</v>
      </c>
      <c r="H190" s="66" t="s">
        <v>86</v>
      </c>
      <c r="I190" s="28" t="s">
        <v>665</v>
      </c>
      <c r="J190" s="28" t="s">
        <v>666</v>
      </c>
      <c r="K190" s="28" t="s">
        <v>353</v>
      </c>
      <c r="L190" s="28" t="s">
        <v>1233</v>
      </c>
      <c r="M190" s="28" t="s">
        <v>1234</v>
      </c>
      <c r="N190" s="74" t="s">
        <v>1235</v>
      </c>
      <c r="O190" s="225" t="s">
        <v>19</v>
      </c>
      <c r="P190" s="28" t="s">
        <v>670</v>
      </c>
      <c r="Q190" s="37">
        <v>14.25</v>
      </c>
      <c r="R190" s="69">
        <f t="shared" si="10"/>
        <v>14.25</v>
      </c>
      <c r="S190" s="69">
        <f t="shared" si="11"/>
        <v>1.425</v>
      </c>
      <c r="T190" s="38">
        <v>1</v>
      </c>
      <c r="U190" s="39" t="s">
        <v>477</v>
      </c>
      <c r="V190" s="38">
        <v>10</v>
      </c>
      <c r="W190" s="28"/>
      <c r="X190" s="28" t="s">
        <v>877</v>
      </c>
      <c r="Y190" s="38">
        <v>1</v>
      </c>
      <c r="Z190" s="28" t="s">
        <v>877</v>
      </c>
      <c r="AA190" s="38">
        <v>1</v>
      </c>
      <c r="AB190" s="28" t="s">
        <v>487</v>
      </c>
      <c r="AC190" s="38">
        <v>1</v>
      </c>
      <c r="AD190" s="28" t="s">
        <v>1232</v>
      </c>
      <c r="AE190" s="189" t="s">
        <v>360</v>
      </c>
      <c r="AF190" s="28"/>
    </row>
    <row r="191" spans="2:32" hidden="1">
      <c r="B191" s="27">
        <v>184</v>
      </c>
      <c r="C191" s="27">
        <v>2</v>
      </c>
      <c r="D191" s="36">
        <v>44972</v>
      </c>
      <c r="E191" s="65" t="s">
        <v>85</v>
      </c>
      <c r="F191" s="65" t="s">
        <v>87</v>
      </c>
      <c r="G191" s="65" t="s">
        <v>89</v>
      </c>
      <c r="H191" s="66" t="s">
        <v>86</v>
      </c>
      <c r="I191" s="28" t="s">
        <v>414</v>
      </c>
      <c r="J191" s="28" t="s">
        <v>694</v>
      </c>
      <c r="K191" s="28" t="s">
        <v>353</v>
      </c>
      <c r="L191" s="28" t="s">
        <v>1236</v>
      </c>
      <c r="M191" s="28" t="s">
        <v>1237</v>
      </c>
      <c r="N191" s="74" t="s">
        <v>1238</v>
      </c>
      <c r="O191" s="225" t="s">
        <v>19</v>
      </c>
      <c r="P191" s="28" t="s">
        <v>416</v>
      </c>
      <c r="Q191" s="37">
        <v>18.149999999999999</v>
      </c>
      <c r="R191" s="69">
        <f t="shared" si="10"/>
        <v>9.0749999999999993</v>
      </c>
      <c r="S191" s="69">
        <f t="shared" si="11"/>
        <v>0.90749999999999997</v>
      </c>
      <c r="T191" s="38">
        <v>2</v>
      </c>
      <c r="U191" s="39" t="s">
        <v>471</v>
      </c>
      <c r="V191" s="38">
        <v>10</v>
      </c>
      <c r="W191" s="38"/>
      <c r="X191" s="28" t="s">
        <v>567</v>
      </c>
      <c r="Y191" s="38">
        <v>1</v>
      </c>
      <c r="Z191" s="28" t="s">
        <v>1239</v>
      </c>
      <c r="AA191" s="38">
        <v>1</v>
      </c>
      <c r="AB191" s="28" t="s">
        <v>1240</v>
      </c>
      <c r="AC191" s="38">
        <v>1</v>
      </c>
      <c r="AD191" s="28" t="s">
        <v>1241</v>
      </c>
      <c r="AE191" s="189" t="s">
        <v>360</v>
      </c>
    </row>
    <row r="192" spans="2:32" hidden="1">
      <c r="B192" s="27">
        <v>185</v>
      </c>
      <c r="C192" s="27">
        <v>2</v>
      </c>
      <c r="D192" s="36">
        <v>44991</v>
      </c>
      <c r="E192" s="65" t="s">
        <v>85</v>
      </c>
      <c r="F192" s="65" t="s">
        <v>87</v>
      </c>
      <c r="G192" s="65" t="s">
        <v>89</v>
      </c>
      <c r="H192" s="66" t="s">
        <v>86</v>
      </c>
      <c r="I192" s="28" t="s">
        <v>414</v>
      </c>
      <c r="J192" s="28" t="s">
        <v>694</v>
      </c>
      <c r="K192" s="28" t="s">
        <v>353</v>
      </c>
      <c r="L192" s="28" t="s">
        <v>1236</v>
      </c>
      <c r="M192" s="28" t="s">
        <v>1242</v>
      </c>
      <c r="N192" s="74" t="s">
        <v>1238</v>
      </c>
      <c r="O192" s="225" t="s">
        <v>19</v>
      </c>
      <c r="P192" s="28" t="s">
        <v>416</v>
      </c>
      <c r="Q192" s="37">
        <v>18.149999999999999</v>
      </c>
      <c r="R192" s="69">
        <f t="shared" ref="R192:R211" si="12">IFERROR(Q192/T192,"-")</f>
        <v>9.0749999999999993</v>
      </c>
      <c r="S192" s="69">
        <f t="shared" ref="S192:S211" si="13">IFERROR(R192/V192,"-")</f>
        <v>0.90749999999999997</v>
      </c>
      <c r="T192" s="38">
        <v>2</v>
      </c>
      <c r="U192" s="39" t="s">
        <v>471</v>
      </c>
      <c r="V192" s="38">
        <v>10</v>
      </c>
      <c r="W192" s="28"/>
      <c r="X192" s="28" t="s">
        <v>725</v>
      </c>
      <c r="Y192" s="38">
        <v>1</v>
      </c>
      <c r="Z192" s="28" t="s">
        <v>725</v>
      </c>
      <c r="AA192" s="38">
        <v>1</v>
      </c>
      <c r="AB192" s="28" t="s">
        <v>1243</v>
      </c>
      <c r="AC192" s="38">
        <v>1</v>
      </c>
      <c r="AD192" s="28" t="s">
        <v>1241</v>
      </c>
      <c r="AE192" s="189" t="s">
        <v>360</v>
      </c>
      <c r="AF192" s="28" t="s">
        <v>1244</v>
      </c>
    </row>
    <row r="193" spans="2:32">
      <c r="B193" s="27">
        <v>186</v>
      </c>
      <c r="C193" s="27">
        <v>2</v>
      </c>
      <c r="D193" s="36">
        <v>44991</v>
      </c>
      <c r="E193" s="65" t="s">
        <v>85</v>
      </c>
      <c r="F193" s="65" t="s">
        <v>87</v>
      </c>
      <c r="G193" s="65" t="s">
        <v>89</v>
      </c>
      <c r="H193" s="66" t="s">
        <v>86</v>
      </c>
      <c r="I193" s="28" t="s">
        <v>1245</v>
      </c>
      <c r="J193" s="28" t="s">
        <v>1246</v>
      </c>
      <c r="K193" s="28" t="s">
        <v>353</v>
      </c>
      <c r="L193" s="28" t="s">
        <v>1247</v>
      </c>
      <c r="M193" s="28" t="s">
        <v>1248</v>
      </c>
      <c r="N193" s="74" t="s">
        <v>1249</v>
      </c>
      <c r="O193" s="225" t="s">
        <v>350</v>
      </c>
      <c r="P193" s="28"/>
      <c r="Q193" s="37">
        <v>11.99</v>
      </c>
      <c r="R193" s="69">
        <f t="shared" si="12"/>
        <v>11.99</v>
      </c>
      <c r="S193" s="69">
        <f t="shared" si="13"/>
        <v>3.4257142857142857</v>
      </c>
      <c r="T193" s="38">
        <v>1</v>
      </c>
      <c r="U193" s="39" t="s">
        <v>477</v>
      </c>
      <c r="V193" s="38">
        <v>3.5</v>
      </c>
      <c r="W193" s="28"/>
      <c r="X193" s="28"/>
      <c r="Y193" s="38">
        <v>0</v>
      </c>
      <c r="Z193" s="28"/>
      <c r="AA193" s="38">
        <v>0</v>
      </c>
      <c r="AB193" s="28" t="s">
        <v>508</v>
      </c>
      <c r="AC193" s="38">
        <v>1</v>
      </c>
      <c r="AD193" s="28" t="s">
        <v>472</v>
      </c>
      <c r="AE193" s="189" t="s">
        <v>360</v>
      </c>
      <c r="AF193" s="28"/>
    </row>
    <row r="194" spans="2:32">
      <c r="B194" s="27">
        <v>187</v>
      </c>
      <c r="C194" s="27">
        <v>2</v>
      </c>
      <c r="D194" s="36">
        <v>44991</v>
      </c>
      <c r="E194" s="65" t="s">
        <v>85</v>
      </c>
      <c r="F194" s="65" t="s">
        <v>87</v>
      </c>
      <c r="G194" s="65" t="s">
        <v>89</v>
      </c>
      <c r="H194" s="66" t="s">
        <v>86</v>
      </c>
      <c r="I194" s="28" t="s">
        <v>85</v>
      </c>
      <c r="J194" s="28" t="s">
        <v>1250</v>
      </c>
      <c r="K194" s="28" t="s">
        <v>353</v>
      </c>
      <c r="L194" s="15" t="s">
        <v>1251</v>
      </c>
      <c r="M194" s="28" t="s">
        <v>1252</v>
      </c>
      <c r="N194" s="74" t="s">
        <v>1253</v>
      </c>
      <c r="O194" s="225" t="s">
        <v>19</v>
      </c>
      <c r="P194" s="28" t="s">
        <v>1254</v>
      </c>
      <c r="Q194" s="37">
        <v>7.88</v>
      </c>
      <c r="R194" s="69">
        <f t="shared" si="12"/>
        <v>7.88</v>
      </c>
      <c r="S194" s="69">
        <f t="shared" si="13"/>
        <v>0.78800000000000003</v>
      </c>
      <c r="T194" s="38">
        <v>1</v>
      </c>
      <c r="U194" s="39" t="s">
        <v>477</v>
      </c>
      <c r="V194" s="38">
        <v>10</v>
      </c>
      <c r="W194" s="28"/>
      <c r="X194" s="28"/>
      <c r="Y194" s="38">
        <v>0</v>
      </c>
      <c r="Z194" s="28"/>
      <c r="AA194" s="38">
        <v>0</v>
      </c>
      <c r="AB194" s="28" t="s">
        <v>1255</v>
      </c>
      <c r="AC194" s="38">
        <v>1</v>
      </c>
      <c r="AD194" s="28" t="s">
        <v>472</v>
      </c>
      <c r="AE194" s="189" t="s">
        <v>360</v>
      </c>
    </row>
    <row r="195" spans="2:32">
      <c r="B195" s="27">
        <v>188</v>
      </c>
      <c r="C195" s="27">
        <v>2</v>
      </c>
      <c r="D195" s="36">
        <v>44991</v>
      </c>
      <c r="E195" s="65" t="s">
        <v>85</v>
      </c>
      <c r="F195" s="65" t="s">
        <v>87</v>
      </c>
      <c r="G195" s="65" t="s">
        <v>89</v>
      </c>
      <c r="H195" s="66" t="s">
        <v>86</v>
      </c>
      <c r="I195" s="28" t="s">
        <v>85</v>
      </c>
      <c r="J195" s="28" t="s">
        <v>1250</v>
      </c>
      <c r="K195" s="28" t="s">
        <v>353</v>
      </c>
      <c r="L195" s="28" t="s">
        <v>1256</v>
      </c>
      <c r="M195" s="28" t="s">
        <v>1257</v>
      </c>
      <c r="N195" s="74" t="s">
        <v>1253</v>
      </c>
      <c r="O195" s="225" t="s">
        <v>19</v>
      </c>
      <c r="P195" s="28" t="s">
        <v>1254</v>
      </c>
      <c r="Q195" s="37">
        <v>21.88</v>
      </c>
      <c r="R195" s="69">
        <f t="shared" si="12"/>
        <v>5.47</v>
      </c>
      <c r="S195" s="69">
        <f t="shared" si="13"/>
        <v>0.54699999999999993</v>
      </c>
      <c r="T195" s="38">
        <v>4</v>
      </c>
      <c r="U195" s="39" t="s">
        <v>535</v>
      </c>
      <c r="V195" s="38">
        <v>10</v>
      </c>
      <c r="W195" s="28"/>
      <c r="X195" s="28"/>
      <c r="Y195" s="38">
        <v>0</v>
      </c>
      <c r="Z195" s="28"/>
      <c r="AA195" s="38">
        <v>0</v>
      </c>
      <c r="AB195" s="28" t="s">
        <v>1255</v>
      </c>
      <c r="AC195" s="38">
        <v>1</v>
      </c>
      <c r="AD195" s="28" t="s">
        <v>472</v>
      </c>
      <c r="AE195" s="189" t="s">
        <v>360</v>
      </c>
      <c r="AF195" s="28"/>
    </row>
    <row r="196" spans="2:32">
      <c r="B196" s="27">
        <v>189</v>
      </c>
      <c r="C196" s="27">
        <v>2</v>
      </c>
      <c r="D196" s="36">
        <v>44991</v>
      </c>
      <c r="E196" s="65" t="s">
        <v>85</v>
      </c>
      <c r="F196" s="65" t="s">
        <v>87</v>
      </c>
      <c r="G196" s="65" t="s">
        <v>89</v>
      </c>
      <c r="H196" s="66" t="s">
        <v>86</v>
      </c>
      <c r="I196" s="28" t="s">
        <v>85</v>
      </c>
      <c r="J196" s="28" t="s">
        <v>1250</v>
      </c>
      <c r="K196" s="28" t="s">
        <v>353</v>
      </c>
      <c r="L196" s="28" t="s">
        <v>1258</v>
      </c>
      <c r="M196" s="28" t="s">
        <v>1259</v>
      </c>
      <c r="N196" s="74" t="s">
        <v>1253</v>
      </c>
      <c r="O196" s="225" t="s">
        <v>19</v>
      </c>
      <c r="P196" s="28" t="s">
        <v>1254</v>
      </c>
      <c r="Q196" s="37">
        <v>14.88</v>
      </c>
      <c r="R196" s="69">
        <f t="shared" si="12"/>
        <v>7.44</v>
      </c>
      <c r="S196" s="69">
        <f t="shared" si="13"/>
        <v>0.74399999999999999</v>
      </c>
      <c r="T196" s="38">
        <v>2</v>
      </c>
      <c r="U196" s="39" t="s">
        <v>471</v>
      </c>
      <c r="V196" s="38">
        <v>10</v>
      </c>
      <c r="W196" s="28"/>
      <c r="X196" s="28"/>
      <c r="Y196" s="38">
        <v>0</v>
      </c>
      <c r="Z196" s="28"/>
      <c r="AA196" s="38">
        <v>0</v>
      </c>
      <c r="AB196" s="28" t="s">
        <v>1255</v>
      </c>
      <c r="AC196" s="38">
        <v>1</v>
      </c>
      <c r="AD196" s="28" t="s">
        <v>472</v>
      </c>
      <c r="AE196" s="189" t="s">
        <v>360</v>
      </c>
      <c r="AF196" s="28"/>
    </row>
    <row r="197" spans="2:32" hidden="1">
      <c r="B197" s="27">
        <v>190</v>
      </c>
      <c r="C197" s="27">
        <v>8</v>
      </c>
      <c r="D197" s="36">
        <v>44993</v>
      </c>
      <c r="E197" s="65" t="s">
        <v>104</v>
      </c>
      <c r="F197" s="65" t="s">
        <v>82</v>
      </c>
      <c r="G197" s="65" t="s">
        <v>98</v>
      </c>
      <c r="H197" s="66" t="s">
        <v>105</v>
      </c>
      <c r="I197" s="15" t="s">
        <v>374</v>
      </c>
      <c r="J197" s="28" t="s">
        <v>375</v>
      </c>
      <c r="K197" s="28" t="s">
        <v>353</v>
      </c>
      <c r="L197" s="15" t="s">
        <v>1260</v>
      </c>
      <c r="M197" s="15" t="s">
        <v>1261</v>
      </c>
      <c r="N197" s="60" t="s">
        <v>1262</v>
      </c>
      <c r="O197" s="195" t="s">
        <v>19</v>
      </c>
      <c r="P197" s="15" t="s">
        <v>376</v>
      </c>
      <c r="Q197" s="37">
        <v>18.989999999999998</v>
      </c>
      <c r="R197" s="69">
        <f t="shared" si="12"/>
        <v>9.4949999999999992</v>
      </c>
      <c r="S197" s="69">
        <f t="shared" si="13"/>
        <v>0.9494999999999999</v>
      </c>
      <c r="T197" s="38">
        <v>2</v>
      </c>
      <c r="U197" s="39" t="s">
        <v>471</v>
      </c>
      <c r="V197" s="27">
        <v>10</v>
      </c>
      <c r="X197" s="15" t="s">
        <v>1263</v>
      </c>
      <c r="Y197" s="38">
        <v>1</v>
      </c>
      <c r="Z197" s="15" t="s">
        <v>571</v>
      </c>
      <c r="AA197" s="38">
        <v>1</v>
      </c>
      <c r="AC197" s="38">
        <v>0</v>
      </c>
      <c r="AD197" s="15" t="s">
        <v>472</v>
      </c>
      <c r="AE197" s="189" t="s">
        <v>360</v>
      </c>
      <c r="AF197" s="67" t="s">
        <v>1264</v>
      </c>
    </row>
    <row r="198" spans="2:32" hidden="1">
      <c r="B198" s="27">
        <v>191</v>
      </c>
      <c r="C198" s="27">
        <v>8</v>
      </c>
      <c r="D198" s="36">
        <v>44993</v>
      </c>
      <c r="E198" s="65" t="s">
        <v>104</v>
      </c>
      <c r="F198" s="65" t="s">
        <v>82</v>
      </c>
      <c r="G198" s="65" t="s">
        <v>98</v>
      </c>
      <c r="H198" s="66" t="s">
        <v>105</v>
      </c>
      <c r="I198" s="15" t="s">
        <v>374</v>
      </c>
      <c r="J198" s="28" t="s">
        <v>375</v>
      </c>
      <c r="K198" s="28" t="s">
        <v>353</v>
      </c>
      <c r="L198" s="15" t="s">
        <v>1265</v>
      </c>
      <c r="M198" s="15" t="s">
        <v>1266</v>
      </c>
      <c r="N198" s="60" t="s">
        <v>1262</v>
      </c>
      <c r="O198" s="195" t="s">
        <v>19</v>
      </c>
      <c r="P198" s="15" t="s">
        <v>376</v>
      </c>
      <c r="Q198" s="37">
        <v>11.38</v>
      </c>
      <c r="R198" s="69">
        <f t="shared" si="12"/>
        <v>11.38</v>
      </c>
      <c r="S198" s="69">
        <f t="shared" si="13"/>
        <v>1.1380000000000001</v>
      </c>
      <c r="T198" s="38">
        <v>1</v>
      </c>
      <c r="U198" s="39" t="s">
        <v>477</v>
      </c>
      <c r="V198" s="27">
        <v>10</v>
      </c>
      <c r="X198" s="15" t="s">
        <v>1263</v>
      </c>
      <c r="Y198" s="38">
        <v>1</v>
      </c>
      <c r="Z198" s="15" t="s">
        <v>571</v>
      </c>
      <c r="AA198" s="38">
        <v>1</v>
      </c>
      <c r="AC198" s="38">
        <v>0</v>
      </c>
      <c r="AD198" s="15" t="s">
        <v>472</v>
      </c>
      <c r="AE198" s="189" t="s">
        <v>360</v>
      </c>
      <c r="AF198" s="67" t="s">
        <v>1264</v>
      </c>
    </row>
    <row r="199" spans="2:32" hidden="1">
      <c r="B199" s="27">
        <v>192</v>
      </c>
      <c r="C199" s="27">
        <v>8</v>
      </c>
      <c r="D199" s="36">
        <v>44993</v>
      </c>
      <c r="E199" s="65" t="s">
        <v>104</v>
      </c>
      <c r="F199" s="65" t="s">
        <v>82</v>
      </c>
      <c r="G199" s="65" t="s">
        <v>98</v>
      </c>
      <c r="H199" s="66" t="s">
        <v>105</v>
      </c>
      <c r="I199" s="15" t="s">
        <v>374</v>
      </c>
      <c r="J199" s="28" t="s">
        <v>375</v>
      </c>
      <c r="K199" s="28" t="s">
        <v>353</v>
      </c>
      <c r="L199" s="15" t="s">
        <v>1267</v>
      </c>
      <c r="M199" s="15" t="s">
        <v>1268</v>
      </c>
      <c r="N199" s="60" t="s">
        <v>1262</v>
      </c>
      <c r="O199" s="195" t="s">
        <v>19</v>
      </c>
      <c r="P199" s="15" t="s">
        <v>376</v>
      </c>
      <c r="Q199" s="37">
        <v>37.979999999999997</v>
      </c>
      <c r="R199" s="69">
        <f t="shared" si="12"/>
        <v>18.989999999999998</v>
      </c>
      <c r="S199" s="69">
        <f t="shared" si="13"/>
        <v>1.1170588235294117</v>
      </c>
      <c r="T199" s="38">
        <v>2</v>
      </c>
      <c r="U199" s="39" t="s">
        <v>471</v>
      </c>
      <c r="V199" s="27">
        <v>17</v>
      </c>
      <c r="X199" s="15" t="s">
        <v>1263</v>
      </c>
      <c r="Y199" s="38">
        <v>1</v>
      </c>
      <c r="Z199" s="15" t="s">
        <v>571</v>
      </c>
      <c r="AA199" s="38">
        <v>1</v>
      </c>
      <c r="AC199" s="38">
        <v>0</v>
      </c>
      <c r="AD199" s="15" t="s">
        <v>472</v>
      </c>
      <c r="AE199" s="189" t="s">
        <v>360</v>
      </c>
      <c r="AF199" s="67" t="s">
        <v>1264</v>
      </c>
    </row>
    <row r="200" spans="2:32" hidden="1">
      <c r="B200" s="27">
        <v>193</v>
      </c>
      <c r="C200" s="27">
        <v>8</v>
      </c>
      <c r="D200" s="36">
        <v>44993</v>
      </c>
      <c r="E200" s="65" t="s">
        <v>104</v>
      </c>
      <c r="F200" s="65" t="s">
        <v>82</v>
      </c>
      <c r="G200" s="65" t="s">
        <v>98</v>
      </c>
      <c r="H200" s="66" t="s">
        <v>105</v>
      </c>
      <c r="I200" s="15" t="s">
        <v>374</v>
      </c>
      <c r="J200" s="28" t="s">
        <v>375</v>
      </c>
      <c r="K200" s="28" t="s">
        <v>353</v>
      </c>
      <c r="L200" s="15" t="s">
        <v>1269</v>
      </c>
      <c r="M200" s="15" t="s">
        <v>1270</v>
      </c>
      <c r="N200" s="60" t="s">
        <v>1262</v>
      </c>
      <c r="O200" s="195" t="s">
        <v>19</v>
      </c>
      <c r="P200" s="15" t="s">
        <v>376</v>
      </c>
      <c r="Q200" s="37">
        <v>29.84</v>
      </c>
      <c r="R200" s="69">
        <f t="shared" si="12"/>
        <v>29.84</v>
      </c>
      <c r="S200" s="69">
        <f t="shared" si="13"/>
        <v>1.7552941176470589</v>
      </c>
      <c r="T200" s="38">
        <v>1</v>
      </c>
      <c r="U200" s="39" t="s">
        <v>477</v>
      </c>
      <c r="V200" s="27">
        <v>17</v>
      </c>
      <c r="X200" s="15" t="s">
        <v>1263</v>
      </c>
      <c r="Y200" s="38">
        <v>1</v>
      </c>
      <c r="Z200" s="15" t="s">
        <v>571</v>
      </c>
      <c r="AA200" s="38">
        <v>1</v>
      </c>
      <c r="AC200" s="38">
        <v>0</v>
      </c>
      <c r="AD200" s="15" t="s">
        <v>472</v>
      </c>
      <c r="AE200" s="189" t="s">
        <v>360</v>
      </c>
      <c r="AF200" s="67" t="s">
        <v>1264</v>
      </c>
    </row>
    <row r="201" spans="2:32" hidden="1">
      <c r="B201" s="27">
        <v>194</v>
      </c>
      <c r="C201" s="27">
        <v>8</v>
      </c>
      <c r="D201" s="36">
        <v>44993</v>
      </c>
      <c r="E201" s="65" t="s">
        <v>104</v>
      </c>
      <c r="F201" s="65" t="s">
        <v>82</v>
      </c>
      <c r="G201" s="65" t="s">
        <v>98</v>
      </c>
      <c r="H201" s="66" t="s">
        <v>105</v>
      </c>
      <c r="I201" s="15" t="s">
        <v>374</v>
      </c>
      <c r="J201" s="28" t="s">
        <v>375</v>
      </c>
      <c r="K201" s="28" t="s">
        <v>353</v>
      </c>
      <c r="L201" s="15" t="s">
        <v>1271</v>
      </c>
      <c r="M201" s="15" t="s">
        <v>1272</v>
      </c>
      <c r="N201" s="60" t="s">
        <v>1262</v>
      </c>
      <c r="O201" s="195" t="s">
        <v>19</v>
      </c>
      <c r="P201" s="15" t="s">
        <v>376</v>
      </c>
      <c r="Q201" s="37">
        <v>10.58</v>
      </c>
      <c r="R201" s="69">
        <f t="shared" si="12"/>
        <v>10.58</v>
      </c>
      <c r="S201" s="69">
        <f t="shared" si="13"/>
        <v>3.0228571428571427</v>
      </c>
      <c r="T201" s="38">
        <v>1</v>
      </c>
      <c r="U201" s="39" t="s">
        <v>477</v>
      </c>
      <c r="V201" s="27">
        <v>3.5</v>
      </c>
      <c r="X201" s="15" t="s">
        <v>1263</v>
      </c>
      <c r="Y201" s="38">
        <v>1</v>
      </c>
      <c r="Z201" s="15" t="s">
        <v>571</v>
      </c>
      <c r="AA201" s="38">
        <v>1</v>
      </c>
      <c r="AC201" s="38">
        <v>0</v>
      </c>
      <c r="AD201" s="15" t="s">
        <v>472</v>
      </c>
      <c r="AE201" s="189" t="s">
        <v>360</v>
      </c>
      <c r="AF201" s="67" t="s">
        <v>1264</v>
      </c>
    </row>
    <row r="202" spans="2:32">
      <c r="B202" s="27">
        <v>195</v>
      </c>
      <c r="C202" s="27">
        <v>8</v>
      </c>
      <c r="D202" s="36">
        <v>44993</v>
      </c>
      <c r="E202" s="65" t="s">
        <v>104</v>
      </c>
      <c r="F202" s="65" t="s">
        <v>82</v>
      </c>
      <c r="G202" s="65" t="s">
        <v>98</v>
      </c>
      <c r="H202" s="66" t="s">
        <v>105</v>
      </c>
      <c r="I202" s="15" t="s">
        <v>374</v>
      </c>
      <c r="J202" s="28" t="s">
        <v>375</v>
      </c>
      <c r="K202" s="28" t="s">
        <v>353</v>
      </c>
      <c r="L202" s="15" t="s">
        <v>1273</v>
      </c>
      <c r="M202" s="15" t="s">
        <v>1274</v>
      </c>
      <c r="N202" s="60" t="s">
        <v>1275</v>
      </c>
      <c r="O202" s="195" t="s">
        <v>19</v>
      </c>
      <c r="P202" s="15" t="s">
        <v>376</v>
      </c>
      <c r="Q202" s="37">
        <v>66.89</v>
      </c>
      <c r="R202" s="69">
        <f t="shared" si="12"/>
        <v>11.148333333333333</v>
      </c>
      <c r="S202" s="69">
        <f t="shared" si="13"/>
        <v>1.1148333333333333</v>
      </c>
      <c r="T202" s="38">
        <v>6</v>
      </c>
      <c r="U202" s="39" t="s">
        <v>530</v>
      </c>
      <c r="V202" s="27">
        <v>10</v>
      </c>
      <c r="X202" s="15"/>
      <c r="Y202" s="38">
        <v>0</v>
      </c>
      <c r="AA202" s="38">
        <v>0</v>
      </c>
      <c r="AC202" s="38">
        <v>0</v>
      </c>
      <c r="AD202" s="15" t="s">
        <v>472</v>
      </c>
      <c r="AE202" s="189" t="s">
        <v>360</v>
      </c>
      <c r="AF202" s="67" t="s">
        <v>1264</v>
      </c>
    </row>
    <row r="203" spans="2:32" hidden="1">
      <c r="B203" s="27">
        <v>196</v>
      </c>
      <c r="C203" s="27">
        <v>8</v>
      </c>
      <c r="D203" s="36">
        <v>44993</v>
      </c>
      <c r="E203" s="65" t="s">
        <v>104</v>
      </c>
      <c r="F203" s="65" t="s">
        <v>82</v>
      </c>
      <c r="G203" s="65" t="s">
        <v>98</v>
      </c>
      <c r="H203" s="66" t="s">
        <v>105</v>
      </c>
      <c r="I203" s="15" t="s">
        <v>374</v>
      </c>
      <c r="J203" s="28" t="s">
        <v>375</v>
      </c>
      <c r="K203" s="28" t="s">
        <v>353</v>
      </c>
      <c r="L203" s="15" t="s">
        <v>1276</v>
      </c>
      <c r="M203" s="15" t="s">
        <v>1277</v>
      </c>
      <c r="N203" s="60" t="s">
        <v>1262</v>
      </c>
      <c r="O203" s="195" t="s">
        <v>19</v>
      </c>
      <c r="P203" s="15" t="s">
        <v>376</v>
      </c>
      <c r="Q203" s="37">
        <v>15.79</v>
      </c>
      <c r="R203" s="69">
        <f t="shared" si="12"/>
        <v>15.79</v>
      </c>
      <c r="S203" s="69">
        <f t="shared" si="13"/>
        <v>1.3158333333333332</v>
      </c>
      <c r="T203" s="38">
        <v>1</v>
      </c>
      <c r="U203" s="39" t="s">
        <v>477</v>
      </c>
      <c r="V203" s="27">
        <v>12</v>
      </c>
      <c r="X203" s="15" t="s">
        <v>1263</v>
      </c>
      <c r="Y203" s="38">
        <v>1</v>
      </c>
      <c r="Z203" s="15" t="s">
        <v>571</v>
      </c>
      <c r="AA203" s="38">
        <v>1</v>
      </c>
      <c r="AC203" s="38">
        <v>0</v>
      </c>
      <c r="AD203" s="15" t="s">
        <v>472</v>
      </c>
      <c r="AE203" s="189" t="s">
        <v>360</v>
      </c>
      <c r="AF203" s="67" t="s">
        <v>1264</v>
      </c>
    </row>
    <row r="204" spans="2:32" hidden="1">
      <c r="B204" s="27">
        <v>197</v>
      </c>
      <c r="C204" s="27">
        <v>8</v>
      </c>
      <c r="D204" s="36">
        <v>44993</v>
      </c>
      <c r="E204" s="65" t="s">
        <v>104</v>
      </c>
      <c r="F204" s="65" t="s">
        <v>82</v>
      </c>
      <c r="G204" s="65" t="s">
        <v>98</v>
      </c>
      <c r="H204" s="66" t="s">
        <v>105</v>
      </c>
      <c r="I204" s="15" t="s">
        <v>374</v>
      </c>
      <c r="J204" s="28" t="s">
        <v>375</v>
      </c>
      <c r="K204" s="28" t="s">
        <v>353</v>
      </c>
      <c r="L204" s="15" t="s">
        <v>1278</v>
      </c>
      <c r="M204" s="15" t="s">
        <v>1279</v>
      </c>
      <c r="N204" s="60" t="s">
        <v>1262</v>
      </c>
      <c r="O204" s="195" t="s">
        <v>19</v>
      </c>
      <c r="P204" s="15" t="s">
        <v>376</v>
      </c>
      <c r="Q204" s="37">
        <v>36.99</v>
      </c>
      <c r="R204" s="69">
        <f t="shared" si="12"/>
        <v>9.2475000000000005</v>
      </c>
      <c r="S204" s="69">
        <f t="shared" si="13"/>
        <v>0.92475000000000007</v>
      </c>
      <c r="T204" s="38">
        <v>4</v>
      </c>
      <c r="U204" s="39" t="s">
        <v>535</v>
      </c>
      <c r="V204" s="27">
        <v>10</v>
      </c>
      <c r="X204" s="15" t="s">
        <v>1263</v>
      </c>
      <c r="Y204" s="38">
        <v>1</v>
      </c>
      <c r="AA204" s="38">
        <v>0</v>
      </c>
      <c r="AC204" s="38">
        <v>0</v>
      </c>
      <c r="AD204" s="15" t="s">
        <v>472</v>
      </c>
      <c r="AE204" s="189" t="s">
        <v>360</v>
      </c>
      <c r="AF204" s="67"/>
    </row>
    <row r="205" spans="2:32" hidden="1">
      <c r="B205" s="27">
        <v>198</v>
      </c>
      <c r="C205" s="27">
        <v>8</v>
      </c>
      <c r="D205" s="36">
        <v>44993</v>
      </c>
      <c r="E205" s="65" t="s">
        <v>104</v>
      </c>
      <c r="F205" s="65" t="s">
        <v>82</v>
      </c>
      <c r="G205" s="65" t="s">
        <v>98</v>
      </c>
      <c r="H205" s="66" t="s">
        <v>105</v>
      </c>
      <c r="I205" s="15" t="s">
        <v>374</v>
      </c>
      <c r="J205" s="28" t="s">
        <v>375</v>
      </c>
      <c r="K205" s="28" t="s">
        <v>353</v>
      </c>
      <c r="L205" s="15" t="s">
        <v>1280</v>
      </c>
      <c r="M205" s="15" t="s">
        <v>1281</v>
      </c>
      <c r="N205" s="60" t="s">
        <v>1282</v>
      </c>
      <c r="O205" s="195" t="s">
        <v>19</v>
      </c>
      <c r="P205" s="15" t="s">
        <v>376</v>
      </c>
      <c r="Q205" s="37">
        <v>35.479999999999997</v>
      </c>
      <c r="R205" s="69">
        <f t="shared" si="12"/>
        <v>17.739999999999998</v>
      </c>
      <c r="S205" s="69">
        <f t="shared" si="13"/>
        <v>1.7739999999999998</v>
      </c>
      <c r="T205" s="38">
        <v>2</v>
      </c>
      <c r="U205" s="39" t="s">
        <v>471</v>
      </c>
      <c r="V205" s="27">
        <v>10</v>
      </c>
      <c r="X205" s="15" t="s">
        <v>620</v>
      </c>
      <c r="Y205" s="38">
        <v>1</v>
      </c>
      <c r="Z205" s="15" t="s">
        <v>620</v>
      </c>
      <c r="AA205" s="38">
        <v>1</v>
      </c>
      <c r="AC205" s="38">
        <v>0</v>
      </c>
      <c r="AD205" s="15" t="s">
        <v>472</v>
      </c>
      <c r="AE205" s="189" t="s">
        <v>360</v>
      </c>
      <c r="AF205" s="67" t="s">
        <v>1283</v>
      </c>
    </row>
    <row r="206" spans="2:32" hidden="1">
      <c r="B206" s="27">
        <v>199</v>
      </c>
      <c r="C206" s="27">
        <v>8</v>
      </c>
      <c r="D206" s="36">
        <v>44993</v>
      </c>
      <c r="E206" s="65" t="s">
        <v>104</v>
      </c>
      <c r="F206" s="65" t="s">
        <v>82</v>
      </c>
      <c r="G206" s="65" t="s">
        <v>98</v>
      </c>
      <c r="H206" s="66" t="s">
        <v>105</v>
      </c>
      <c r="I206" s="15" t="s">
        <v>374</v>
      </c>
      <c r="J206" s="28" t="s">
        <v>375</v>
      </c>
      <c r="K206" s="28" t="s">
        <v>353</v>
      </c>
      <c r="L206" s="15" t="s">
        <v>1284</v>
      </c>
      <c r="M206" s="15" t="s">
        <v>1285</v>
      </c>
      <c r="N206" s="60" t="s">
        <v>1282</v>
      </c>
      <c r="O206" s="195" t="s">
        <v>19</v>
      </c>
      <c r="P206" s="15" t="s">
        <v>376</v>
      </c>
      <c r="Q206" s="37">
        <v>17.98</v>
      </c>
      <c r="R206" s="69">
        <f t="shared" si="12"/>
        <v>17.98</v>
      </c>
      <c r="S206" s="69">
        <f t="shared" si="13"/>
        <v>1.798</v>
      </c>
      <c r="T206" s="38">
        <v>1</v>
      </c>
      <c r="U206" s="39" t="s">
        <v>477</v>
      </c>
      <c r="V206" s="27">
        <v>10</v>
      </c>
      <c r="X206" s="15" t="s">
        <v>620</v>
      </c>
      <c r="Y206" s="38">
        <v>1</v>
      </c>
      <c r="Z206" s="15" t="s">
        <v>620</v>
      </c>
      <c r="AA206" s="38">
        <v>1</v>
      </c>
      <c r="AC206" s="38">
        <v>0</v>
      </c>
      <c r="AD206" s="15" t="s">
        <v>472</v>
      </c>
      <c r="AE206" s="189" t="s">
        <v>360</v>
      </c>
      <c r="AF206" s="67" t="s">
        <v>1283</v>
      </c>
    </row>
    <row r="207" spans="2:32" hidden="1">
      <c r="B207" s="27">
        <v>200</v>
      </c>
      <c r="C207" s="27">
        <v>8</v>
      </c>
      <c r="D207" s="36">
        <v>44993</v>
      </c>
      <c r="E207" s="65" t="s">
        <v>104</v>
      </c>
      <c r="F207" s="65" t="s">
        <v>82</v>
      </c>
      <c r="G207" s="65" t="s">
        <v>98</v>
      </c>
      <c r="H207" s="66" t="s">
        <v>105</v>
      </c>
      <c r="I207" s="15" t="s">
        <v>615</v>
      </c>
      <c r="J207" s="15" t="s">
        <v>616</v>
      </c>
      <c r="K207" s="28" t="s">
        <v>353</v>
      </c>
      <c r="L207" s="15" t="s">
        <v>1286</v>
      </c>
      <c r="M207" s="15" t="s">
        <v>1287</v>
      </c>
      <c r="N207" s="60" t="s">
        <v>629</v>
      </c>
      <c r="O207" s="225" t="s">
        <v>528</v>
      </c>
      <c r="P207" s="28" t="s">
        <v>529</v>
      </c>
      <c r="Q207" s="37">
        <v>14.98</v>
      </c>
      <c r="R207" s="69">
        <f t="shared" si="12"/>
        <v>7.49</v>
      </c>
      <c r="S207" s="69">
        <f t="shared" si="13"/>
        <v>0.749</v>
      </c>
      <c r="T207" s="38">
        <v>2</v>
      </c>
      <c r="U207" s="39" t="s">
        <v>471</v>
      </c>
      <c r="V207" s="27">
        <v>10</v>
      </c>
      <c r="X207" s="15" t="s">
        <v>620</v>
      </c>
      <c r="Y207" s="38">
        <v>1</v>
      </c>
      <c r="Z207" s="15" t="s">
        <v>1288</v>
      </c>
      <c r="AA207" s="38">
        <v>1</v>
      </c>
      <c r="AB207" s="15" t="s">
        <v>621</v>
      </c>
      <c r="AC207" s="38">
        <v>1</v>
      </c>
      <c r="AD207" s="15" t="s">
        <v>472</v>
      </c>
      <c r="AE207" s="189" t="s">
        <v>360</v>
      </c>
      <c r="AF207" s="67"/>
    </row>
    <row r="208" spans="2:32" hidden="1">
      <c r="B208" s="27">
        <v>201</v>
      </c>
      <c r="C208" s="27">
        <v>8</v>
      </c>
      <c r="D208" s="36">
        <v>44993</v>
      </c>
      <c r="E208" s="65" t="s">
        <v>104</v>
      </c>
      <c r="F208" s="65" t="s">
        <v>82</v>
      </c>
      <c r="G208" s="65" t="s">
        <v>98</v>
      </c>
      <c r="H208" s="66" t="s">
        <v>105</v>
      </c>
      <c r="I208" s="15" t="s">
        <v>615</v>
      </c>
      <c r="J208" s="15" t="s">
        <v>616</v>
      </c>
      <c r="K208" s="28" t="s">
        <v>353</v>
      </c>
      <c r="L208" s="15" t="s">
        <v>1289</v>
      </c>
      <c r="M208" s="15" t="s">
        <v>1290</v>
      </c>
      <c r="N208" s="60" t="s">
        <v>629</v>
      </c>
      <c r="O208" s="225" t="s">
        <v>528</v>
      </c>
      <c r="P208" s="28" t="s">
        <v>529</v>
      </c>
      <c r="Q208" s="37">
        <v>9.49</v>
      </c>
      <c r="R208" s="69">
        <f t="shared" si="12"/>
        <v>9.49</v>
      </c>
      <c r="S208" s="69">
        <f t="shared" si="13"/>
        <v>0.94900000000000007</v>
      </c>
      <c r="T208" s="38">
        <v>1</v>
      </c>
      <c r="U208" s="39" t="s">
        <v>477</v>
      </c>
      <c r="V208" s="27">
        <v>10</v>
      </c>
      <c r="X208" s="15" t="s">
        <v>620</v>
      </c>
      <c r="Y208" s="38">
        <v>1</v>
      </c>
      <c r="Z208" s="15" t="s">
        <v>1288</v>
      </c>
      <c r="AA208" s="38">
        <v>1</v>
      </c>
      <c r="AB208" s="15" t="s">
        <v>621</v>
      </c>
      <c r="AC208" s="38">
        <v>1</v>
      </c>
      <c r="AD208" s="15" t="s">
        <v>472</v>
      </c>
      <c r="AE208" s="189" t="s">
        <v>360</v>
      </c>
      <c r="AF208" s="67"/>
    </row>
    <row r="209" spans="2:32" hidden="1">
      <c r="B209" s="27">
        <v>202</v>
      </c>
      <c r="C209" s="27">
        <v>8</v>
      </c>
      <c r="D209" s="36">
        <v>44993</v>
      </c>
      <c r="E209" s="65" t="s">
        <v>104</v>
      </c>
      <c r="F209" s="65" t="s">
        <v>82</v>
      </c>
      <c r="G209" s="65" t="s">
        <v>98</v>
      </c>
      <c r="H209" s="66" t="s">
        <v>105</v>
      </c>
      <c r="I209" s="15" t="s">
        <v>615</v>
      </c>
      <c r="J209" s="15" t="s">
        <v>616</v>
      </c>
      <c r="K209" s="28" t="s">
        <v>353</v>
      </c>
      <c r="L209" s="15" t="s">
        <v>1291</v>
      </c>
      <c r="M209" s="15" t="s">
        <v>1292</v>
      </c>
      <c r="N209" s="60" t="s">
        <v>629</v>
      </c>
      <c r="O209" s="225" t="s">
        <v>528</v>
      </c>
      <c r="P209" s="28" t="s">
        <v>529</v>
      </c>
      <c r="Q209" s="37">
        <v>27.98</v>
      </c>
      <c r="R209" s="69">
        <f t="shared" si="12"/>
        <v>6.9950000000000001</v>
      </c>
      <c r="S209" s="69">
        <f t="shared" si="13"/>
        <v>0.69950000000000001</v>
      </c>
      <c r="T209" s="38">
        <v>4</v>
      </c>
      <c r="U209" s="39" t="s">
        <v>535</v>
      </c>
      <c r="V209" s="27">
        <v>10</v>
      </c>
      <c r="X209" s="15" t="s">
        <v>620</v>
      </c>
      <c r="Y209" s="38">
        <v>1</v>
      </c>
      <c r="Z209" s="15" t="s">
        <v>1288</v>
      </c>
      <c r="AA209" s="38">
        <v>1</v>
      </c>
      <c r="AB209" s="15" t="s">
        <v>621</v>
      </c>
      <c r="AC209" s="38">
        <v>1</v>
      </c>
      <c r="AD209" s="15" t="s">
        <v>472</v>
      </c>
      <c r="AE209" s="189" t="s">
        <v>360</v>
      </c>
      <c r="AF209" s="67"/>
    </row>
    <row r="210" spans="2:32" hidden="1">
      <c r="B210" s="27">
        <v>203</v>
      </c>
      <c r="C210" s="27">
        <v>8</v>
      </c>
      <c r="D210" s="36">
        <v>44993</v>
      </c>
      <c r="E210" s="65" t="s">
        <v>104</v>
      </c>
      <c r="F210" s="65" t="s">
        <v>82</v>
      </c>
      <c r="G210" s="65" t="s">
        <v>98</v>
      </c>
      <c r="H210" s="66" t="s">
        <v>105</v>
      </c>
      <c r="I210" s="15" t="s">
        <v>615</v>
      </c>
      <c r="J210" s="15" t="s">
        <v>616</v>
      </c>
      <c r="K210" s="28" t="s">
        <v>353</v>
      </c>
      <c r="L210" s="15" t="s">
        <v>1293</v>
      </c>
      <c r="M210" s="15" t="s">
        <v>1294</v>
      </c>
      <c r="N210" s="60" t="s">
        <v>629</v>
      </c>
      <c r="O210" s="225" t="s">
        <v>528</v>
      </c>
      <c r="P210" s="28" t="s">
        <v>529</v>
      </c>
      <c r="Q210" s="37">
        <v>36.979999999999997</v>
      </c>
      <c r="R210" s="69">
        <f t="shared" si="12"/>
        <v>6.1633333333333331</v>
      </c>
      <c r="S210" s="69">
        <f t="shared" si="13"/>
        <v>0.61633333333333329</v>
      </c>
      <c r="T210" s="38">
        <v>6</v>
      </c>
      <c r="U210" s="39" t="s">
        <v>530</v>
      </c>
      <c r="V210" s="27">
        <v>10</v>
      </c>
      <c r="X210" s="15" t="s">
        <v>620</v>
      </c>
      <c r="Y210" s="38">
        <v>1</v>
      </c>
      <c r="Z210" s="15" t="s">
        <v>1288</v>
      </c>
      <c r="AA210" s="38">
        <v>1</v>
      </c>
      <c r="AB210" s="15" t="s">
        <v>621</v>
      </c>
      <c r="AC210" s="38">
        <v>1</v>
      </c>
      <c r="AD210" s="15" t="s">
        <v>472</v>
      </c>
      <c r="AE210" s="189" t="s">
        <v>360</v>
      </c>
      <c r="AF210" s="67"/>
    </row>
    <row r="211" spans="2:32" hidden="1">
      <c r="B211" s="27">
        <v>204</v>
      </c>
      <c r="C211" s="27">
        <v>37</v>
      </c>
      <c r="D211" s="36">
        <v>44992</v>
      </c>
      <c r="E211" s="65" t="s">
        <v>169</v>
      </c>
      <c r="F211" s="65" t="s">
        <v>87</v>
      </c>
      <c r="G211" s="65" t="s">
        <v>89</v>
      </c>
      <c r="H211" s="66" t="s">
        <v>170</v>
      </c>
      <c r="I211" s="15" t="s">
        <v>374</v>
      </c>
      <c r="J211" s="28" t="s">
        <v>375</v>
      </c>
      <c r="K211" s="28" t="s">
        <v>353</v>
      </c>
      <c r="L211" s="15" t="s">
        <v>1295</v>
      </c>
      <c r="M211" s="15" t="s">
        <v>1296</v>
      </c>
      <c r="N211" s="60" t="s">
        <v>1297</v>
      </c>
      <c r="O211" s="195" t="s">
        <v>19</v>
      </c>
      <c r="P211" s="15" t="s">
        <v>376</v>
      </c>
      <c r="Q211" s="37">
        <v>7.99</v>
      </c>
      <c r="R211" s="69">
        <f t="shared" si="12"/>
        <v>7.99</v>
      </c>
      <c r="S211" s="69">
        <f t="shared" si="13"/>
        <v>1.1414285714285715</v>
      </c>
      <c r="T211" s="38">
        <v>1</v>
      </c>
      <c r="U211" s="39" t="s">
        <v>477</v>
      </c>
      <c r="V211" s="27">
        <v>7</v>
      </c>
      <c r="X211" s="15"/>
      <c r="Y211" s="38">
        <v>0</v>
      </c>
      <c r="Z211" s="15" t="s">
        <v>1298</v>
      </c>
      <c r="AA211" s="38">
        <v>1</v>
      </c>
      <c r="AC211" s="38">
        <v>0</v>
      </c>
      <c r="AD211" s="15" t="s">
        <v>773</v>
      </c>
      <c r="AE211" s="189" t="s">
        <v>360</v>
      </c>
      <c r="AF211" s="15" t="s">
        <v>1299</v>
      </c>
    </row>
    <row r="212" spans="2:32" hidden="1">
      <c r="B212" s="27"/>
      <c r="C212" s="27"/>
      <c r="D212" s="36"/>
      <c r="E212" s="150"/>
      <c r="F212" s="150"/>
      <c r="G212" s="150"/>
      <c r="H212" s="151"/>
      <c r="N212" s="29"/>
      <c r="O212" s="29"/>
      <c r="Q212" s="37"/>
      <c r="R212" s="69"/>
      <c r="S212" s="69"/>
      <c r="T212" s="38"/>
      <c r="X212" s="15" t="s">
        <v>350</v>
      </c>
      <c r="Y212" s="38"/>
    </row>
    <row r="213" spans="2:32" hidden="1">
      <c r="B213" s="27"/>
      <c r="C213" s="27"/>
      <c r="D213" s="36"/>
      <c r="E213" s="150"/>
      <c r="F213" s="150"/>
      <c r="G213" s="150"/>
      <c r="H213" s="151"/>
      <c r="N213" s="29"/>
      <c r="O213" s="29"/>
      <c r="Q213" s="37"/>
      <c r="R213" s="69"/>
      <c r="S213" s="69"/>
      <c r="T213" s="38"/>
      <c r="X213" s="15" t="s">
        <v>350</v>
      </c>
    </row>
    <row r="214" spans="2:32" hidden="1">
      <c r="B214" s="27"/>
      <c r="C214" s="27"/>
      <c r="D214" s="36"/>
      <c r="E214" s="150"/>
      <c r="F214" s="150"/>
      <c r="G214" s="150"/>
      <c r="H214" s="151"/>
      <c r="Q214" s="37"/>
      <c r="R214" s="69"/>
      <c r="S214" s="69"/>
      <c r="T214" s="38"/>
      <c r="X214" s="15" t="s">
        <v>350</v>
      </c>
    </row>
    <row r="215" spans="2:32" hidden="1">
      <c r="B215" s="27"/>
      <c r="C215" s="27"/>
      <c r="D215" s="36"/>
      <c r="E215" s="150"/>
      <c r="F215" s="150"/>
      <c r="G215" s="150"/>
      <c r="H215" s="151"/>
      <c r="Q215" s="37"/>
      <c r="R215" s="69"/>
      <c r="S215" s="69"/>
      <c r="T215" s="38"/>
      <c r="X215" s="15" t="s">
        <v>350</v>
      </c>
    </row>
    <row r="216" spans="2:32" hidden="1">
      <c r="B216" s="27"/>
      <c r="C216" s="27"/>
      <c r="D216" s="36"/>
      <c r="E216" s="150"/>
      <c r="F216" s="150"/>
      <c r="G216" s="150"/>
      <c r="H216" s="151"/>
      <c r="Q216" s="37"/>
      <c r="R216" s="69"/>
      <c r="S216" s="69"/>
      <c r="T216" s="38"/>
      <c r="X216" s="15" t="s">
        <v>350</v>
      </c>
    </row>
    <row r="217" spans="2:32" hidden="1">
      <c r="B217" s="27"/>
      <c r="C217" s="27"/>
      <c r="D217" s="36"/>
      <c r="E217" s="150"/>
      <c r="F217" s="150"/>
      <c r="G217" s="150"/>
      <c r="H217" s="151"/>
      <c r="Q217" s="37"/>
      <c r="R217" s="69"/>
      <c r="S217" s="69"/>
      <c r="T217" s="38"/>
      <c r="X217" s="15" t="s">
        <v>350</v>
      </c>
    </row>
    <row r="218" spans="2:32" hidden="1">
      <c r="B218" s="27"/>
      <c r="C218" s="27"/>
      <c r="D218" s="36"/>
      <c r="E218" s="150"/>
      <c r="F218" s="150"/>
      <c r="G218" s="150"/>
      <c r="H218" s="151"/>
      <c r="Q218" s="37"/>
      <c r="R218" s="69"/>
      <c r="S218" s="69"/>
      <c r="T218" s="38"/>
      <c r="X218" s="15" t="s">
        <v>350</v>
      </c>
    </row>
    <row r="219" spans="2:32" hidden="1">
      <c r="B219" s="27"/>
      <c r="C219" s="27"/>
      <c r="D219" s="36"/>
      <c r="E219" s="150"/>
      <c r="F219" s="150"/>
      <c r="G219" s="150"/>
      <c r="H219" s="151"/>
      <c r="Q219" s="37"/>
      <c r="R219" s="69"/>
      <c r="S219" s="69"/>
      <c r="T219" s="38"/>
      <c r="X219" s="15" t="s">
        <v>350</v>
      </c>
    </row>
    <row r="220" spans="2:32" hidden="1">
      <c r="B220" s="27"/>
      <c r="C220" s="27"/>
      <c r="D220" s="36"/>
      <c r="E220" s="150"/>
      <c r="F220" s="150"/>
      <c r="G220" s="150"/>
      <c r="H220" s="151"/>
      <c r="Q220" s="37"/>
      <c r="R220" s="69"/>
      <c r="S220" s="69"/>
      <c r="T220" s="38"/>
      <c r="X220" s="15" t="s">
        <v>350</v>
      </c>
    </row>
    <row r="221" spans="2:32" hidden="1">
      <c r="B221" s="27"/>
      <c r="C221" s="27"/>
      <c r="D221" s="36"/>
      <c r="E221" s="150"/>
      <c r="F221" s="150"/>
      <c r="G221" s="150"/>
      <c r="H221" s="151"/>
      <c r="Q221" s="37"/>
      <c r="R221" s="69"/>
      <c r="S221" s="69"/>
      <c r="T221" s="38"/>
      <c r="X221" s="15" t="s">
        <v>350</v>
      </c>
    </row>
    <row r="222" spans="2:32" hidden="1">
      <c r="B222" s="27"/>
      <c r="C222" s="27"/>
      <c r="D222" s="36"/>
      <c r="E222" s="150"/>
      <c r="F222" s="150"/>
      <c r="G222" s="150"/>
      <c r="H222" s="151"/>
      <c r="Q222" s="37"/>
      <c r="R222" s="69"/>
      <c r="S222" s="69"/>
      <c r="T222" s="38"/>
      <c r="X222" s="15" t="s">
        <v>350</v>
      </c>
    </row>
    <row r="223" spans="2:32" hidden="1">
      <c r="B223" s="27"/>
      <c r="C223" s="27"/>
      <c r="D223" s="36"/>
      <c r="E223" s="150"/>
      <c r="F223" s="150"/>
      <c r="G223" s="150"/>
      <c r="H223" s="151"/>
      <c r="Q223" s="37"/>
      <c r="R223" s="69"/>
      <c r="S223" s="69"/>
      <c r="T223" s="38"/>
      <c r="X223" s="15" t="s">
        <v>350</v>
      </c>
    </row>
    <row r="224" spans="2:32">
      <c r="C224" s="27"/>
      <c r="D224" s="27"/>
    </row>
    <row r="225" spans="3:4">
      <c r="C225" s="27"/>
      <c r="D225" s="27"/>
    </row>
    <row r="226" spans="3:4">
      <c r="C226" s="27"/>
      <c r="D226" s="27"/>
    </row>
    <row r="227" spans="3:4">
      <c r="C227" s="27"/>
      <c r="D227" s="27"/>
    </row>
    <row r="228" spans="3:4">
      <c r="C228" s="27"/>
      <c r="D228" s="27"/>
    </row>
    <row r="229" spans="3:4">
      <c r="C229" s="27"/>
      <c r="D229" s="27"/>
    </row>
    <row r="230" spans="3:4">
      <c r="C230" s="27"/>
      <c r="D230" s="27"/>
    </row>
    <row r="231" spans="3:4">
      <c r="C231" s="27"/>
      <c r="D231" s="27"/>
    </row>
    <row r="232" spans="3:4">
      <c r="C232" s="27"/>
      <c r="D232" s="27"/>
    </row>
    <row r="233" spans="3:4">
      <c r="C233" s="27"/>
      <c r="D233" s="27"/>
    </row>
    <row r="234" spans="3:4">
      <c r="C234" s="27"/>
      <c r="D234" s="27"/>
    </row>
    <row r="235" spans="3:4">
      <c r="C235" s="27"/>
      <c r="D235" s="27"/>
    </row>
    <row r="236" spans="3:4">
      <c r="C236" s="27"/>
      <c r="D236" s="27"/>
    </row>
    <row r="237" spans="3:4">
      <c r="C237" s="27"/>
      <c r="D237" s="27"/>
    </row>
    <row r="238" spans="3:4">
      <c r="C238" s="27"/>
      <c r="D238" s="27"/>
    </row>
    <row r="239" spans="3:4">
      <c r="C239" s="27"/>
      <c r="D239" s="27"/>
    </row>
    <row r="240" spans="3:4">
      <c r="C240" s="27"/>
      <c r="D240" s="27"/>
    </row>
    <row r="241" spans="3:4">
      <c r="C241" s="27"/>
      <c r="D241" s="27"/>
    </row>
    <row r="242" spans="3:4">
      <c r="C242" s="27"/>
      <c r="D242" s="27"/>
    </row>
    <row r="243" spans="3:4">
      <c r="C243" s="27"/>
      <c r="D243" s="27"/>
    </row>
    <row r="244" spans="3:4">
      <c r="C244" s="27"/>
      <c r="D244" s="27"/>
    </row>
    <row r="245" spans="3:4">
      <c r="C245" s="27"/>
      <c r="D245" s="27"/>
    </row>
    <row r="246" spans="3:4">
      <c r="C246" s="27"/>
      <c r="D246" s="27"/>
    </row>
    <row r="247" spans="3:4">
      <c r="C247" s="27"/>
      <c r="D247" s="27"/>
    </row>
    <row r="248" spans="3:4">
      <c r="C248" s="27"/>
      <c r="D248" s="27"/>
    </row>
    <row r="249" spans="3:4">
      <c r="C249" s="27"/>
      <c r="D249" s="27"/>
    </row>
    <row r="250" spans="3:4">
      <c r="C250" s="27"/>
      <c r="D250" s="27"/>
    </row>
    <row r="251" spans="3:4">
      <c r="C251" s="27"/>
      <c r="D251" s="27"/>
    </row>
    <row r="252" spans="3:4">
      <c r="C252" s="27"/>
      <c r="D252" s="27"/>
    </row>
    <row r="253" spans="3:4">
      <c r="C253" s="27"/>
      <c r="D253" s="27"/>
    </row>
    <row r="254" spans="3:4">
      <c r="C254" s="27"/>
      <c r="D254" s="27"/>
    </row>
    <row r="255" spans="3:4">
      <c r="C255" s="27"/>
      <c r="D255" s="27"/>
    </row>
    <row r="256" spans="3:4">
      <c r="C256" s="27"/>
      <c r="D256" s="27"/>
    </row>
    <row r="257" spans="3:4">
      <c r="C257" s="27"/>
      <c r="D257" s="27"/>
    </row>
    <row r="258" spans="3:4">
      <c r="C258" s="27"/>
      <c r="D258" s="27"/>
    </row>
    <row r="259" spans="3:4">
      <c r="C259" s="27"/>
      <c r="D259" s="27"/>
    </row>
    <row r="260" spans="3:4">
      <c r="C260" s="27"/>
      <c r="D260" s="27"/>
    </row>
    <row r="261" spans="3:4">
      <c r="C261" s="27"/>
      <c r="D261" s="27"/>
    </row>
    <row r="262" spans="3:4">
      <c r="C262" s="27"/>
      <c r="D262" s="27"/>
    </row>
    <row r="263" spans="3:4">
      <c r="C263" s="27"/>
      <c r="D263" s="27"/>
    </row>
    <row r="264" spans="3:4">
      <c r="C264" s="27"/>
      <c r="D264" s="27"/>
    </row>
    <row r="265" spans="3:4">
      <c r="C265" s="27"/>
      <c r="D265" s="27"/>
    </row>
    <row r="266" spans="3:4">
      <c r="C266" s="27"/>
      <c r="D266" s="27"/>
    </row>
    <row r="267" spans="3:4">
      <c r="C267" s="27"/>
      <c r="D267" s="27"/>
    </row>
    <row r="268" spans="3:4">
      <c r="C268" s="27"/>
      <c r="D268" s="27"/>
    </row>
    <row r="269" spans="3:4">
      <c r="C269" s="27"/>
      <c r="D269" s="27"/>
    </row>
    <row r="270" spans="3:4">
      <c r="C270" s="27"/>
      <c r="D270" s="27"/>
    </row>
    <row r="271" spans="3:4">
      <c r="C271" s="27"/>
      <c r="D271" s="27"/>
    </row>
    <row r="272" spans="3:4">
      <c r="C272" s="27"/>
      <c r="D272" s="27"/>
    </row>
    <row r="273" spans="3:4">
      <c r="C273" s="27"/>
      <c r="D273" s="27"/>
    </row>
    <row r="274" spans="3:4">
      <c r="C274" s="27"/>
      <c r="D274" s="27"/>
    </row>
    <row r="275" spans="3:4">
      <c r="C275" s="27"/>
      <c r="D275" s="27"/>
    </row>
    <row r="276" spans="3:4">
      <c r="C276" s="27"/>
      <c r="D276" s="27"/>
    </row>
    <row r="277" spans="3:4">
      <c r="C277" s="27"/>
      <c r="D277" s="27"/>
    </row>
    <row r="278" spans="3:4">
      <c r="C278" s="27"/>
      <c r="D278" s="27"/>
    </row>
    <row r="279" spans="3:4">
      <c r="C279" s="27"/>
      <c r="D279" s="27"/>
    </row>
    <row r="280" spans="3:4">
      <c r="C280" s="27"/>
      <c r="D280" s="27"/>
    </row>
    <row r="281" spans="3:4">
      <c r="C281" s="27"/>
      <c r="D281" s="27"/>
    </row>
    <row r="282" spans="3:4">
      <c r="C282" s="27"/>
      <c r="D282" s="27"/>
    </row>
    <row r="283" spans="3:4">
      <c r="C283" s="27"/>
      <c r="D283" s="27"/>
    </row>
    <row r="284" spans="3:4">
      <c r="C284" s="27"/>
      <c r="D284" s="27"/>
    </row>
    <row r="285" spans="3:4">
      <c r="C285" s="27"/>
      <c r="D285" s="27"/>
    </row>
    <row r="286" spans="3:4">
      <c r="C286" s="27"/>
      <c r="D286" s="27"/>
    </row>
    <row r="287" spans="3:4">
      <c r="C287" s="27"/>
      <c r="D287" s="27"/>
    </row>
    <row r="288" spans="3:4">
      <c r="C288" s="27"/>
      <c r="D288" s="27"/>
    </row>
    <row r="289" spans="3:4">
      <c r="C289" s="27"/>
      <c r="D289" s="27"/>
    </row>
  </sheetData>
  <autoFilter ref="B7:AF223" xr:uid="{00000000-0001-0000-0400-000000000000}">
    <filterColumn colId="23">
      <filters>
        <filter val="0"/>
      </filters>
    </filterColumn>
    <filterColumn colId="25">
      <filters>
        <filter val="0"/>
      </filters>
    </filterColumn>
  </autoFilter>
  <phoneticPr fontId="0" type="noConversion"/>
  <dataValidations count="3">
    <dataValidation type="list" allowBlank="1" showDropDown="1" showInputMessage="1" showErrorMessage="1" sqref="AC14:AC151" xr:uid="{90A8E6D5-EF0A-4C2F-84FE-EC782241648D}">
      <formula1>"0,1"</formula1>
    </dataValidation>
    <dataValidation type="list" allowBlank="1" showDropDown="1" showInputMessage="1" showErrorMessage="1" sqref="AA13:AA161" xr:uid="{2A9E9238-23E1-4669-B6B4-106492BD5D16}">
      <formula1>"0,1,NA"</formula1>
    </dataValidation>
    <dataValidation type="list" allowBlank="1" showInputMessage="1" showErrorMessage="1" sqref="X224:X1850 E922:K1048576" xr:uid="{4CA69BBD-9DBC-4A5C-B7B4-8B60C8AEEAAF}">
      <formula1>#REF!</formula1>
    </dataValidation>
  </dataValidations>
  <hyperlinks>
    <hyperlink ref="M167" r:id="rId1" location="lnk=sametab" display="https://www.target.com/p/endust-10oz-two-pack-duster/-/A-13660027 - lnk=sametab" xr:uid="{52E6007D-780C-463E-BDC6-FB7230246DA4}"/>
    <hyperlink ref="M168" r:id="rId2" location="lnk=sametab" display="https://www.target.com/p/endust-duster-10-oz/-/A-13660013 - lnk=sametab" xr:uid="{19133606-D3AE-4500-8B3C-A9ABFCBC2C41}"/>
    <hyperlink ref="M173" r:id="rId3" display="https://www.walmart.com/ip/Dust-Off-RET10522-Compressed-Gas-Duster-2-Pack/176165691?athbdg=L1102" xr:uid="{92F0DA4C-9E3E-4538-BEF2-F6E943C6E5F4}"/>
    <hyperlink ref="M174" r:id="rId4" display="https://www.walmart.com/ip/Dust-Off-12-pk-Compressed-Air-Computer-TV-Gas-Cans-Duster-10-oz-Keyboard-Laptop/446582152" xr:uid="{56E511AE-1AB5-49EA-803F-CF973DFB49B9}"/>
    <hyperlink ref="M186" r:id="rId5" display="https://www.walmart.com/ip/Maxell-190025-Ca3-Blast-Away-Canned-Air-single/21556700" xr:uid="{6CD53FBD-83D8-4C84-9D16-CD8C611B2F07}"/>
    <hyperlink ref="M191" r:id="rId6" display="https://www.walmart.com/ip/Endust-END11407-Multipurpose-Duster-2-Pack/15406471" xr:uid="{C02E0196-8133-4602-8FCC-C865528FD7EB}"/>
  </hyperlinks>
  <pageMargins left="0.75" right="0.75" top="1" bottom="1" header="0.5" footer="0.5"/>
  <pageSetup scale="39" fitToHeight="0" orientation="landscape" r:id="rId7"/>
  <headerFooter alignWithMargins="0">
    <oddFooter>&amp;L © Euromonitor International 2011. All rights reserved.</oddFooter>
  </headerFooter>
  <drawing r:id="rId8"/>
  <legacyDrawing r:id="rId9"/>
  <extLst>
    <ext xmlns:x14="http://schemas.microsoft.com/office/spreadsheetml/2009/9/main" uri="{CCE6A557-97BC-4b89-ADB6-D9C93CAAB3DF}">
      <x14:dataValidations xmlns:xm="http://schemas.microsoft.com/office/excel/2006/main" count="1">
        <x14:dataValidation type="list" allowBlank="1" showInputMessage="1" showErrorMessage="1" xr:uid="{8356A178-31E9-4545-9FBD-E09824A8E0ED}">
          <x14:formula1>
            <xm:f>'Read Me'!$F$15:$F$18</xm:f>
          </x14:formula1>
          <xm:sqref>G210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D94B-2C81-440F-BCDC-E71D22047E4C}">
  <sheetPr>
    <tabColor theme="5" tint="-0.499984740745262"/>
    <pageSetUpPr autoPageBreaks="0" fitToPage="1"/>
  </sheetPr>
  <dimension ref="A1:AG203"/>
  <sheetViews>
    <sheetView showGridLines="0" zoomScaleNormal="100" workbookViewId="0">
      <pane ySplit="7" topLeftCell="A8" activePane="bottomLeft" state="frozen"/>
      <selection pane="bottomLeft" activeCell="B4" sqref="B4"/>
    </sheetView>
  </sheetViews>
  <sheetFormatPr defaultColWidth="9.140625" defaultRowHeight="18"/>
  <cols>
    <col min="1" max="1" width="1.42578125" style="175" customWidth="1"/>
    <col min="2" max="2" width="8.42578125" style="138" customWidth="1"/>
    <col min="3" max="3" width="8.42578125" style="176" customWidth="1"/>
    <col min="4" max="4" width="10.85546875" style="183" customWidth="1"/>
    <col min="5" max="5" width="18.5703125" style="176" customWidth="1"/>
    <col min="6" max="6" width="20" style="138" customWidth="1"/>
    <col min="7" max="7" width="37.42578125" style="138" customWidth="1"/>
    <col min="8" max="8" width="34.28515625" style="138" bestFit="1" customWidth="1"/>
    <col min="9" max="9" width="17" style="138" customWidth="1"/>
    <col min="10" max="10" width="28.85546875" style="138" bestFit="1" customWidth="1"/>
    <col min="11" max="11" width="22.28515625" style="138" customWidth="1"/>
    <col min="12" max="12" width="42.28515625" style="138" customWidth="1"/>
    <col min="13" max="13" width="35.7109375" style="138" customWidth="1"/>
    <col min="14" max="14" width="40.5703125" style="177" hidden="1" customWidth="1"/>
    <col min="15" max="15" width="12.7109375" style="177" hidden="1" customWidth="1"/>
    <col min="16" max="16" width="27.42578125" style="138" hidden="1" customWidth="1"/>
    <col min="17" max="17" width="13.28515625" style="178" bestFit="1" customWidth="1"/>
    <col min="18" max="19" width="12" style="178" customWidth="1"/>
    <col min="20" max="20" width="12.28515625" style="178" customWidth="1"/>
    <col min="21" max="21" width="16.28515625" style="178" customWidth="1"/>
    <col min="22" max="22" width="11.42578125" style="176" bestFit="1" customWidth="1"/>
    <col min="23" max="23" width="19.7109375" style="179" customWidth="1"/>
    <col min="24" max="24" width="56" style="182" hidden="1" customWidth="1"/>
    <col min="25" max="25" width="18.5703125" style="180" hidden="1" customWidth="1"/>
    <col min="26" max="26" width="40.5703125" style="138" hidden="1" customWidth="1"/>
    <col min="27" max="27" width="18" style="176" hidden="1" customWidth="1"/>
    <col min="28" max="28" width="25.85546875" style="138" customWidth="1"/>
    <col min="29" max="29" width="26.140625" style="176" customWidth="1"/>
    <col min="30" max="30" width="22.140625" style="138" customWidth="1"/>
    <col min="31" max="31" width="28.28515625" style="181" customWidth="1"/>
    <col min="32" max="32" width="64.85546875" style="138" bestFit="1" customWidth="1"/>
    <col min="33" max="16384" width="9.140625" style="138"/>
  </cols>
  <sheetData>
    <row r="1" spans="1:32" s="24" customFormat="1">
      <c r="A1" s="106"/>
      <c r="C1" s="22"/>
      <c r="D1" s="31"/>
      <c r="E1" s="22"/>
      <c r="I1" s="33"/>
      <c r="J1" s="33"/>
      <c r="K1" s="33"/>
      <c r="N1" s="58"/>
      <c r="O1" s="57"/>
      <c r="Q1" s="34"/>
      <c r="R1" s="34"/>
      <c r="S1" s="34"/>
      <c r="T1" s="34"/>
      <c r="U1" s="34"/>
      <c r="V1" s="22"/>
      <c r="W1" s="61"/>
      <c r="Y1" s="35"/>
      <c r="AA1" s="22"/>
      <c r="AC1" s="22"/>
      <c r="AE1" s="62"/>
    </row>
    <row r="2" spans="1:32" s="24" customFormat="1">
      <c r="A2" s="106"/>
      <c r="C2" s="22"/>
      <c r="D2" s="31"/>
      <c r="E2" s="22"/>
      <c r="N2" s="58"/>
      <c r="O2" s="58"/>
      <c r="Q2" s="34"/>
      <c r="R2" s="34"/>
      <c r="S2" s="34"/>
      <c r="T2" s="34"/>
      <c r="U2" s="34"/>
      <c r="V2" s="22"/>
      <c r="W2" s="61"/>
      <c r="Y2" s="34"/>
      <c r="AA2" s="22"/>
      <c r="AC2" s="22"/>
      <c r="AE2" s="61"/>
    </row>
    <row r="3" spans="1:32" s="24" customFormat="1">
      <c r="A3" s="106"/>
      <c r="C3" s="22"/>
      <c r="D3" s="31"/>
      <c r="E3" s="22"/>
      <c r="N3" s="58"/>
      <c r="O3" s="58"/>
      <c r="Q3" s="34"/>
      <c r="R3" s="34"/>
      <c r="S3" s="34"/>
      <c r="T3" s="34"/>
      <c r="U3" s="34"/>
      <c r="V3" s="22"/>
      <c r="W3" s="61"/>
      <c r="Y3" s="34"/>
      <c r="AA3" s="22"/>
      <c r="AC3" s="22"/>
      <c r="AE3" s="61"/>
    </row>
    <row r="4" spans="1:32" s="24" customFormat="1">
      <c r="A4" s="106"/>
      <c r="B4" s="24" t="s">
        <v>2639</v>
      </c>
      <c r="C4" s="22"/>
      <c r="D4" s="31"/>
      <c r="E4" s="22"/>
      <c r="N4" s="58"/>
      <c r="O4" s="58"/>
      <c r="Q4" s="34"/>
      <c r="R4" s="34"/>
      <c r="S4" s="34"/>
      <c r="T4" s="34"/>
      <c r="U4" s="34"/>
      <c r="V4" s="22"/>
      <c r="W4" s="61"/>
      <c r="Y4" s="34"/>
      <c r="AA4" s="22"/>
      <c r="AC4" s="22"/>
      <c r="AE4" s="61"/>
    </row>
    <row r="5" spans="1:32" s="24" customFormat="1" ht="35.25" customHeight="1">
      <c r="A5" s="106"/>
      <c r="B5" s="7" t="s">
        <v>451</v>
      </c>
      <c r="C5" s="149"/>
      <c r="D5" s="31"/>
      <c r="E5" s="22"/>
      <c r="G5" s="116"/>
      <c r="N5" s="58"/>
      <c r="O5" s="58"/>
      <c r="Q5" s="34"/>
      <c r="R5" s="34"/>
      <c r="S5" s="34"/>
      <c r="T5" s="34"/>
      <c r="U5" s="34"/>
      <c r="V5" s="22"/>
      <c r="W5" s="61"/>
      <c r="Y5" s="34"/>
      <c r="AA5" s="22"/>
      <c r="AC5" s="22"/>
      <c r="AE5" s="61"/>
    </row>
    <row r="6" spans="1:32" s="26" customFormat="1" ht="75">
      <c r="A6" s="107"/>
      <c r="B6" s="331" t="s">
        <v>309</v>
      </c>
      <c r="C6" s="331" t="s">
        <v>310</v>
      </c>
      <c r="D6" s="331" t="s">
        <v>452</v>
      </c>
      <c r="E6" s="331" t="s">
        <v>312</v>
      </c>
      <c r="F6" s="331" t="s">
        <v>1300</v>
      </c>
      <c r="G6" s="331" t="s">
        <v>313</v>
      </c>
      <c r="H6" s="331" t="s">
        <v>454</v>
      </c>
      <c r="I6" s="331" t="s">
        <v>314</v>
      </c>
      <c r="J6" s="331" t="s">
        <v>455</v>
      </c>
      <c r="K6" s="331" t="s">
        <v>316</v>
      </c>
      <c r="L6" s="331" t="s">
        <v>456</v>
      </c>
      <c r="M6" s="331" t="s">
        <v>457</v>
      </c>
      <c r="N6" s="334" t="s">
        <v>458</v>
      </c>
      <c r="O6" s="331" t="s">
        <v>317</v>
      </c>
      <c r="P6" s="331" t="s">
        <v>319</v>
      </c>
      <c r="Q6" s="332" t="s">
        <v>459</v>
      </c>
      <c r="R6" s="332" t="s">
        <v>321</v>
      </c>
      <c r="S6" s="332" t="s">
        <v>322</v>
      </c>
      <c r="T6" s="332" t="s">
        <v>323</v>
      </c>
      <c r="U6" s="332" t="s">
        <v>324</v>
      </c>
      <c r="V6" s="331" t="s">
        <v>325</v>
      </c>
      <c r="W6" s="332" t="s">
        <v>326</v>
      </c>
      <c r="X6" s="331" t="s">
        <v>460</v>
      </c>
      <c r="Y6" s="331" t="s">
        <v>461</v>
      </c>
      <c r="Z6" s="331" t="s">
        <v>462</v>
      </c>
      <c r="AA6" s="331" t="s">
        <v>463</v>
      </c>
      <c r="AB6" s="331" t="s">
        <v>464</v>
      </c>
      <c r="AC6" s="331" t="s">
        <v>465</v>
      </c>
      <c r="AD6" s="331" t="s">
        <v>466</v>
      </c>
      <c r="AE6" s="331" t="s">
        <v>467</v>
      </c>
      <c r="AF6" s="331" t="s">
        <v>347</v>
      </c>
    </row>
    <row r="7" spans="1:32" s="24" customFormat="1" ht="10.5" customHeight="1">
      <c r="A7" s="106"/>
      <c r="B7" s="63"/>
      <c r="C7" s="21"/>
      <c r="D7" s="21"/>
      <c r="E7" s="64" t="s">
        <v>348</v>
      </c>
      <c r="F7" s="17" t="s">
        <v>348</v>
      </c>
      <c r="G7" s="17"/>
      <c r="H7" s="17"/>
      <c r="I7" s="17"/>
      <c r="J7" s="17"/>
      <c r="K7" s="17"/>
      <c r="L7" s="17"/>
      <c r="M7" s="17"/>
      <c r="N7" s="59"/>
      <c r="O7" s="59"/>
      <c r="P7" s="17"/>
      <c r="Q7" s="18"/>
      <c r="R7" s="18"/>
      <c r="S7" s="18"/>
      <c r="T7" s="18"/>
      <c r="U7" s="18"/>
      <c r="V7" s="19"/>
      <c r="W7" s="20"/>
      <c r="X7" s="17"/>
      <c r="Y7" s="19"/>
      <c r="Z7" s="17"/>
      <c r="AA7" s="19"/>
      <c r="AB7" s="17"/>
      <c r="AC7" s="19"/>
      <c r="AD7" s="17"/>
      <c r="AE7" s="20"/>
      <c r="AF7" s="17"/>
    </row>
    <row r="8" spans="1:32" s="24" customFormat="1">
      <c r="A8" s="106"/>
      <c r="B8" s="27">
        <v>1</v>
      </c>
      <c r="C8" s="27">
        <v>47</v>
      </c>
      <c r="D8" s="36">
        <v>45012</v>
      </c>
      <c r="E8" s="150" t="s">
        <v>85</v>
      </c>
      <c r="F8" s="150" t="s">
        <v>1301</v>
      </c>
      <c r="G8" s="151" t="s">
        <v>194</v>
      </c>
      <c r="H8" s="151" t="s">
        <v>193</v>
      </c>
      <c r="I8" s="15" t="s">
        <v>374</v>
      </c>
      <c r="J8" s="15" t="s">
        <v>375</v>
      </c>
      <c r="K8" s="15" t="s">
        <v>353</v>
      </c>
      <c r="L8" s="15" t="s">
        <v>1302</v>
      </c>
      <c r="M8" s="15" t="s">
        <v>1303</v>
      </c>
      <c r="N8" s="60" t="s">
        <v>350</v>
      </c>
      <c r="O8" s="60"/>
      <c r="P8" s="15"/>
      <c r="Q8" s="37">
        <v>12.64</v>
      </c>
      <c r="R8" s="69">
        <f t="shared" ref="R8:R39" si="0">IFERROR(Q8/T8,"-")</f>
        <v>6.32</v>
      </c>
      <c r="S8" s="69">
        <f t="shared" ref="S8:S39" si="1">IFERROR(R8/V8,"-")</f>
        <v>0.63200000000000001</v>
      </c>
      <c r="T8" s="38">
        <v>2</v>
      </c>
      <c r="U8" s="39" t="s">
        <v>471</v>
      </c>
      <c r="V8" s="27">
        <v>10</v>
      </c>
      <c r="W8" s="28" t="s">
        <v>1183</v>
      </c>
      <c r="X8" s="15" t="s">
        <v>350</v>
      </c>
      <c r="Y8" s="38"/>
      <c r="Z8" s="15"/>
      <c r="AA8" s="27"/>
      <c r="AB8" s="15" t="s">
        <v>1184</v>
      </c>
      <c r="AC8" s="27">
        <v>1</v>
      </c>
      <c r="AD8" s="15" t="s">
        <v>1304</v>
      </c>
      <c r="AE8" s="67" t="s">
        <v>350</v>
      </c>
      <c r="AF8" s="15" t="s">
        <v>350</v>
      </c>
    </row>
    <row r="9" spans="1:32" s="24" customFormat="1">
      <c r="A9" s="106"/>
      <c r="B9" s="27">
        <v>2</v>
      </c>
      <c r="C9" s="27">
        <v>47</v>
      </c>
      <c r="D9" s="36">
        <v>45012</v>
      </c>
      <c r="E9" s="150" t="s">
        <v>85</v>
      </c>
      <c r="F9" s="150" t="s">
        <v>1301</v>
      </c>
      <c r="G9" s="151" t="s">
        <v>194</v>
      </c>
      <c r="H9" s="151" t="s">
        <v>193</v>
      </c>
      <c r="I9" s="15" t="s">
        <v>85</v>
      </c>
      <c r="J9" s="15" t="s">
        <v>1250</v>
      </c>
      <c r="K9" s="15" t="s">
        <v>353</v>
      </c>
      <c r="L9" s="15" t="s">
        <v>1251</v>
      </c>
      <c r="M9" s="15" t="s">
        <v>1305</v>
      </c>
      <c r="N9" s="60" t="s">
        <v>350</v>
      </c>
      <c r="O9" s="60"/>
      <c r="P9" s="15"/>
      <c r="Q9" s="37">
        <v>7.88</v>
      </c>
      <c r="R9" s="69">
        <f t="shared" si="0"/>
        <v>7.88</v>
      </c>
      <c r="S9" s="69">
        <f t="shared" si="1"/>
        <v>0.78800000000000003</v>
      </c>
      <c r="T9" s="38">
        <v>1</v>
      </c>
      <c r="U9" s="39" t="s">
        <v>477</v>
      </c>
      <c r="V9" s="27">
        <v>10</v>
      </c>
      <c r="W9" s="40"/>
      <c r="X9" s="15" t="s">
        <v>350</v>
      </c>
      <c r="Y9" s="38"/>
      <c r="Z9" s="15"/>
      <c r="AA9" s="27"/>
      <c r="AB9" s="15" t="s">
        <v>1306</v>
      </c>
      <c r="AC9" s="27">
        <v>1</v>
      </c>
      <c r="AD9" s="15" t="s">
        <v>472</v>
      </c>
      <c r="AE9" s="67"/>
      <c r="AF9" s="15"/>
    </row>
    <row r="10" spans="1:32" s="24" customFormat="1">
      <c r="A10" s="106"/>
      <c r="B10" s="27">
        <v>3</v>
      </c>
      <c r="C10" s="27">
        <v>47</v>
      </c>
      <c r="D10" s="36">
        <v>45012</v>
      </c>
      <c r="E10" s="150" t="s">
        <v>85</v>
      </c>
      <c r="F10" s="150" t="s">
        <v>1301</v>
      </c>
      <c r="G10" s="151" t="s">
        <v>194</v>
      </c>
      <c r="H10" s="151" t="s">
        <v>193</v>
      </c>
      <c r="I10" s="15" t="s">
        <v>85</v>
      </c>
      <c r="J10" s="15" t="s">
        <v>1250</v>
      </c>
      <c r="K10" s="15" t="s">
        <v>353</v>
      </c>
      <c r="L10" s="15" t="s">
        <v>1258</v>
      </c>
      <c r="M10" s="15" t="s">
        <v>1307</v>
      </c>
      <c r="N10" s="29" t="s">
        <v>350</v>
      </c>
      <c r="O10" s="29"/>
      <c r="P10" s="15"/>
      <c r="Q10" s="37">
        <v>14.88</v>
      </c>
      <c r="R10" s="69">
        <f t="shared" si="0"/>
        <v>7.44</v>
      </c>
      <c r="S10" s="69">
        <f t="shared" si="1"/>
        <v>0.74399999999999999</v>
      </c>
      <c r="T10" s="38">
        <v>2</v>
      </c>
      <c r="U10" s="39" t="s">
        <v>471</v>
      </c>
      <c r="V10" s="27">
        <v>10</v>
      </c>
      <c r="W10" s="40"/>
      <c r="X10" s="15" t="s">
        <v>350</v>
      </c>
      <c r="Y10" s="38"/>
      <c r="Z10" s="15"/>
      <c r="AA10" s="27"/>
      <c r="AB10" s="15" t="s">
        <v>1306</v>
      </c>
      <c r="AC10" s="27">
        <v>1</v>
      </c>
      <c r="AD10" s="15" t="s">
        <v>472</v>
      </c>
      <c r="AE10" s="67"/>
      <c r="AF10" s="15"/>
    </row>
    <row r="11" spans="1:32" s="24" customFormat="1">
      <c r="A11" s="106"/>
      <c r="B11" s="27">
        <v>4</v>
      </c>
      <c r="C11" s="27">
        <v>47</v>
      </c>
      <c r="D11" s="36">
        <v>45012</v>
      </c>
      <c r="E11" s="150" t="s">
        <v>85</v>
      </c>
      <c r="F11" s="150" t="s">
        <v>1301</v>
      </c>
      <c r="G11" s="151" t="s">
        <v>194</v>
      </c>
      <c r="H11" s="151" t="s">
        <v>193</v>
      </c>
      <c r="I11" s="15" t="s">
        <v>85</v>
      </c>
      <c r="J11" s="15" t="s">
        <v>1250</v>
      </c>
      <c r="K11" s="15" t="s">
        <v>353</v>
      </c>
      <c r="L11" s="15" t="s">
        <v>1256</v>
      </c>
      <c r="M11" s="15" t="s">
        <v>1308</v>
      </c>
      <c r="N11" s="29" t="s">
        <v>350</v>
      </c>
      <c r="O11" s="29"/>
      <c r="P11" s="15"/>
      <c r="Q11" s="37">
        <v>21.88</v>
      </c>
      <c r="R11" s="69">
        <f t="shared" si="0"/>
        <v>5.47</v>
      </c>
      <c r="S11" s="69">
        <f t="shared" si="1"/>
        <v>0.54699999999999993</v>
      </c>
      <c r="T11" s="38">
        <v>4</v>
      </c>
      <c r="U11" s="39" t="s">
        <v>535</v>
      </c>
      <c r="V11" s="27">
        <v>10</v>
      </c>
      <c r="W11" s="40"/>
      <c r="X11" s="15" t="s">
        <v>350</v>
      </c>
      <c r="Y11" s="38"/>
      <c r="Z11" s="15"/>
      <c r="AA11" s="27"/>
      <c r="AB11" s="15" t="s">
        <v>1306</v>
      </c>
      <c r="AC11" s="27">
        <v>1</v>
      </c>
      <c r="AD11" s="15" t="s">
        <v>472</v>
      </c>
      <c r="AE11" s="67"/>
      <c r="AF11" s="15"/>
    </row>
    <row r="12" spans="1:32" s="24" customFormat="1">
      <c r="A12" s="106"/>
      <c r="B12" s="27">
        <v>5</v>
      </c>
      <c r="C12" s="27">
        <v>48</v>
      </c>
      <c r="D12" s="36">
        <v>45013</v>
      </c>
      <c r="E12" s="150" t="s">
        <v>116</v>
      </c>
      <c r="F12" s="150" t="s">
        <v>1301</v>
      </c>
      <c r="G12" s="151" t="s">
        <v>196</v>
      </c>
      <c r="H12" s="151" t="s">
        <v>195</v>
      </c>
      <c r="I12" s="15" t="s">
        <v>414</v>
      </c>
      <c r="J12" s="15" t="s">
        <v>694</v>
      </c>
      <c r="K12" s="15" t="s">
        <v>353</v>
      </c>
      <c r="L12" s="15" t="s">
        <v>1151</v>
      </c>
      <c r="M12" s="15" t="s">
        <v>1309</v>
      </c>
      <c r="N12" s="60" t="s">
        <v>350</v>
      </c>
      <c r="O12" s="60"/>
      <c r="P12" s="15"/>
      <c r="Q12" s="37">
        <v>12.99</v>
      </c>
      <c r="R12" s="69">
        <f t="shared" si="0"/>
        <v>6.4950000000000001</v>
      </c>
      <c r="S12" s="69">
        <f t="shared" si="1"/>
        <v>0.64949999999999997</v>
      </c>
      <c r="T12" s="38">
        <v>2</v>
      </c>
      <c r="U12" s="39" t="s">
        <v>471</v>
      </c>
      <c r="V12" s="27">
        <v>10</v>
      </c>
      <c r="W12" s="40"/>
      <c r="X12" s="15" t="s">
        <v>350</v>
      </c>
      <c r="Y12" s="38"/>
      <c r="Z12" s="15"/>
      <c r="AA12" s="27"/>
      <c r="AB12" s="15"/>
      <c r="AC12" s="27">
        <v>0</v>
      </c>
      <c r="AD12" s="15" t="s">
        <v>472</v>
      </c>
      <c r="AE12" s="67"/>
      <c r="AF12" s="15"/>
    </row>
    <row r="13" spans="1:32" s="24" customFormat="1">
      <c r="A13" s="106"/>
      <c r="B13" s="27">
        <v>6</v>
      </c>
      <c r="C13" s="27">
        <v>48</v>
      </c>
      <c r="D13" s="36">
        <v>45013</v>
      </c>
      <c r="E13" s="150" t="s">
        <v>116</v>
      </c>
      <c r="F13" s="150" t="s">
        <v>1301</v>
      </c>
      <c r="G13" s="151" t="s">
        <v>196</v>
      </c>
      <c r="H13" s="151" t="s">
        <v>195</v>
      </c>
      <c r="I13" s="15" t="s">
        <v>414</v>
      </c>
      <c r="J13" s="15" t="s">
        <v>694</v>
      </c>
      <c r="K13" s="15" t="s">
        <v>353</v>
      </c>
      <c r="L13" s="15" t="s">
        <v>1156</v>
      </c>
      <c r="M13" s="15" t="s">
        <v>1310</v>
      </c>
      <c r="N13" s="60" t="s">
        <v>350</v>
      </c>
      <c r="O13" s="60"/>
      <c r="P13" s="15"/>
      <c r="Q13" s="37">
        <v>6.99</v>
      </c>
      <c r="R13" s="69">
        <f t="shared" si="0"/>
        <v>6.99</v>
      </c>
      <c r="S13" s="69">
        <f t="shared" si="1"/>
        <v>0.69900000000000007</v>
      </c>
      <c r="T13" s="38">
        <v>1</v>
      </c>
      <c r="U13" s="39" t="s">
        <v>477</v>
      </c>
      <c r="V13" s="27">
        <v>10</v>
      </c>
      <c r="W13" s="40"/>
      <c r="X13" s="15" t="s">
        <v>350</v>
      </c>
      <c r="Y13" s="38"/>
      <c r="Z13" s="15"/>
      <c r="AA13" s="27"/>
      <c r="AB13" s="15"/>
      <c r="AC13" s="27">
        <v>0</v>
      </c>
      <c r="AD13" s="15" t="s">
        <v>472</v>
      </c>
      <c r="AE13" s="67"/>
      <c r="AF13" s="15"/>
    </row>
    <row r="14" spans="1:32" s="24" customFormat="1">
      <c r="A14" s="106"/>
      <c r="B14" s="27">
        <v>7</v>
      </c>
      <c r="C14" s="27">
        <v>49</v>
      </c>
      <c r="D14" s="36">
        <v>45013</v>
      </c>
      <c r="E14" s="150" t="s">
        <v>93</v>
      </c>
      <c r="F14" s="150" t="s">
        <v>1301</v>
      </c>
      <c r="G14" s="151" t="s">
        <v>198</v>
      </c>
      <c r="H14" s="151" t="s">
        <v>197</v>
      </c>
      <c r="I14" s="15" t="s">
        <v>706</v>
      </c>
      <c r="J14" s="148" t="s">
        <v>707</v>
      </c>
      <c r="K14" s="15" t="s">
        <v>353</v>
      </c>
      <c r="L14" s="15" t="s">
        <v>1311</v>
      </c>
      <c r="M14" s="15" t="s">
        <v>1068</v>
      </c>
      <c r="N14" s="60" t="s">
        <v>350</v>
      </c>
      <c r="O14" s="60"/>
      <c r="P14" s="15"/>
      <c r="Q14" s="37">
        <v>20.89</v>
      </c>
      <c r="R14" s="69">
        <f t="shared" si="0"/>
        <v>6.9633333333333338</v>
      </c>
      <c r="S14" s="69">
        <f t="shared" si="1"/>
        <v>0.69633333333333336</v>
      </c>
      <c r="T14" s="38">
        <v>3</v>
      </c>
      <c r="U14" s="39" t="s">
        <v>503</v>
      </c>
      <c r="V14" s="27">
        <v>10</v>
      </c>
      <c r="W14" s="40"/>
      <c r="X14" s="15" t="s">
        <v>350</v>
      </c>
      <c r="Y14" s="38"/>
      <c r="Z14" s="15"/>
      <c r="AA14" s="27"/>
      <c r="AB14" s="15" t="s">
        <v>1312</v>
      </c>
      <c r="AC14" s="27">
        <v>1</v>
      </c>
      <c r="AD14" s="15" t="s">
        <v>472</v>
      </c>
      <c r="AE14" s="67"/>
      <c r="AF14" s="15" t="s">
        <v>1313</v>
      </c>
    </row>
    <row r="15" spans="1:32" s="24" customFormat="1">
      <c r="A15" s="106"/>
      <c r="B15" s="27">
        <v>8</v>
      </c>
      <c r="C15" s="27">
        <v>49</v>
      </c>
      <c r="D15" s="36">
        <v>45013</v>
      </c>
      <c r="E15" s="150" t="s">
        <v>93</v>
      </c>
      <c r="F15" s="150" t="s">
        <v>1301</v>
      </c>
      <c r="G15" s="151" t="s">
        <v>198</v>
      </c>
      <c r="H15" s="151" t="s">
        <v>197</v>
      </c>
      <c r="I15" s="15" t="s">
        <v>706</v>
      </c>
      <c r="J15" s="148" t="s">
        <v>707</v>
      </c>
      <c r="K15" s="15" t="s">
        <v>353</v>
      </c>
      <c r="L15" s="15" t="s">
        <v>1314</v>
      </c>
      <c r="M15" s="15" t="s">
        <v>1076</v>
      </c>
      <c r="N15" s="60" t="s">
        <v>350</v>
      </c>
      <c r="O15" s="60"/>
      <c r="P15" s="15"/>
      <c r="Q15" s="37">
        <v>10.99</v>
      </c>
      <c r="R15" s="69">
        <f t="shared" si="0"/>
        <v>10.99</v>
      </c>
      <c r="S15" s="69">
        <f t="shared" si="1"/>
        <v>1.099</v>
      </c>
      <c r="T15" s="38">
        <v>1</v>
      </c>
      <c r="U15" s="39" t="s">
        <v>477</v>
      </c>
      <c r="V15" s="27">
        <v>10</v>
      </c>
      <c r="W15" s="40"/>
      <c r="X15" s="15" t="s">
        <v>350</v>
      </c>
      <c r="Y15" s="38"/>
      <c r="Z15" s="15"/>
      <c r="AA15" s="27"/>
      <c r="AB15" s="15" t="s">
        <v>1312</v>
      </c>
      <c r="AC15" s="27">
        <v>1</v>
      </c>
      <c r="AD15" s="15" t="s">
        <v>472</v>
      </c>
      <c r="AE15" s="67"/>
      <c r="AF15" s="15" t="s">
        <v>1313</v>
      </c>
    </row>
    <row r="16" spans="1:32" s="24" customFormat="1">
      <c r="A16" s="106"/>
      <c r="B16" s="27">
        <v>9</v>
      </c>
      <c r="C16" s="27">
        <v>49</v>
      </c>
      <c r="D16" s="36">
        <v>45013</v>
      </c>
      <c r="E16" s="150" t="s">
        <v>93</v>
      </c>
      <c r="F16" s="150" t="s">
        <v>1301</v>
      </c>
      <c r="G16" s="151" t="s">
        <v>198</v>
      </c>
      <c r="H16" s="151" t="s">
        <v>197</v>
      </c>
      <c r="I16" s="15" t="s">
        <v>706</v>
      </c>
      <c r="J16" s="148" t="s">
        <v>707</v>
      </c>
      <c r="K16" s="15" t="s">
        <v>353</v>
      </c>
      <c r="L16" s="15" t="s">
        <v>1315</v>
      </c>
      <c r="M16" s="15" t="s">
        <v>1078</v>
      </c>
      <c r="N16" s="60" t="s">
        <v>350</v>
      </c>
      <c r="O16" s="60"/>
      <c r="P16" s="15"/>
      <c r="Q16" s="37">
        <v>7.49</v>
      </c>
      <c r="R16" s="69">
        <f t="shared" si="0"/>
        <v>7.49</v>
      </c>
      <c r="S16" s="69">
        <f t="shared" si="1"/>
        <v>2.14</v>
      </c>
      <c r="T16" s="38">
        <v>1</v>
      </c>
      <c r="U16" s="39" t="s">
        <v>477</v>
      </c>
      <c r="V16" s="27">
        <v>3.5</v>
      </c>
      <c r="W16" s="40"/>
      <c r="X16" s="15" t="s">
        <v>350</v>
      </c>
      <c r="Y16" s="38"/>
      <c r="Z16" s="15"/>
      <c r="AA16" s="27"/>
      <c r="AB16" s="15" t="s">
        <v>1312</v>
      </c>
      <c r="AC16" s="27">
        <v>1</v>
      </c>
      <c r="AD16" s="15" t="s">
        <v>472</v>
      </c>
      <c r="AE16" s="67"/>
      <c r="AF16" s="15" t="s">
        <v>1313</v>
      </c>
    </row>
    <row r="17" spans="1:32" s="24" customFormat="1">
      <c r="A17" s="106"/>
      <c r="B17" s="27">
        <v>10</v>
      </c>
      <c r="C17" s="27">
        <v>50</v>
      </c>
      <c r="D17" s="36">
        <v>45013</v>
      </c>
      <c r="E17" s="150" t="s">
        <v>85</v>
      </c>
      <c r="F17" s="150" t="s">
        <v>1316</v>
      </c>
      <c r="G17" s="151" t="s">
        <v>200</v>
      </c>
      <c r="H17" s="151" t="s">
        <v>199</v>
      </c>
      <c r="I17" s="15" t="s">
        <v>374</v>
      </c>
      <c r="J17" s="148" t="s">
        <v>375</v>
      </c>
      <c r="K17" s="15" t="s">
        <v>353</v>
      </c>
      <c r="L17" s="15" t="s">
        <v>1302</v>
      </c>
      <c r="M17" s="15" t="s">
        <v>1303</v>
      </c>
      <c r="N17" s="60" t="s">
        <v>350</v>
      </c>
      <c r="O17" s="60"/>
      <c r="P17" s="15"/>
      <c r="Q17" s="37">
        <v>12.64</v>
      </c>
      <c r="R17" s="69">
        <f t="shared" si="0"/>
        <v>6.32</v>
      </c>
      <c r="S17" s="69">
        <f t="shared" si="1"/>
        <v>0.63200000000000001</v>
      </c>
      <c r="T17" s="38">
        <v>2</v>
      </c>
      <c r="U17" s="39" t="s">
        <v>471</v>
      </c>
      <c r="V17" s="27">
        <v>10</v>
      </c>
      <c r="W17" s="28" t="s">
        <v>1183</v>
      </c>
      <c r="X17" s="15" t="s">
        <v>350</v>
      </c>
      <c r="Y17" s="38"/>
      <c r="Z17" s="15"/>
      <c r="AA17" s="27"/>
      <c r="AB17" s="15" t="s">
        <v>1184</v>
      </c>
      <c r="AC17" s="27">
        <v>1</v>
      </c>
      <c r="AD17" s="15" t="s">
        <v>1304</v>
      </c>
      <c r="AE17" s="67" t="s">
        <v>350</v>
      </c>
      <c r="AF17" s="15" t="s">
        <v>350</v>
      </c>
    </row>
    <row r="18" spans="1:32" s="24" customFormat="1">
      <c r="A18" s="106"/>
      <c r="B18" s="27">
        <v>11</v>
      </c>
      <c r="C18" s="27">
        <v>50</v>
      </c>
      <c r="D18" s="36">
        <v>45013</v>
      </c>
      <c r="E18" s="150" t="s">
        <v>85</v>
      </c>
      <c r="F18" s="150" t="s">
        <v>1316</v>
      </c>
      <c r="G18" s="151" t="s">
        <v>200</v>
      </c>
      <c r="H18" s="151" t="s">
        <v>199</v>
      </c>
      <c r="I18" s="15" t="s">
        <v>85</v>
      </c>
      <c r="J18" s="148" t="s">
        <v>1250</v>
      </c>
      <c r="K18" s="15" t="s">
        <v>353</v>
      </c>
      <c r="L18" s="15" t="s">
        <v>1251</v>
      </c>
      <c r="M18" s="15" t="s">
        <v>1305</v>
      </c>
      <c r="N18" s="60" t="s">
        <v>350</v>
      </c>
      <c r="O18" s="60"/>
      <c r="P18" s="15"/>
      <c r="Q18" s="37">
        <v>7.88</v>
      </c>
      <c r="R18" s="69">
        <f t="shared" si="0"/>
        <v>7.88</v>
      </c>
      <c r="S18" s="69">
        <f t="shared" si="1"/>
        <v>0.78800000000000003</v>
      </c>
      <c r="T18" s="38">
        <v>1</v>
      </c>
      <c r="U18" s="39" t="s">
        <v>477</v>
      </c>
      <c r="V18" s="27">
        <v>10</v>
      </c>
      <c r="W18" s="40"/>
      <c r="X18" s="15" t="s">
        <v>350</v>
      </c>
      <c r="Y18" s="38"/>
      <c r="Z18" s="15"/>
      <c r="AA18" s="27"/>
      <c r="AB18" s="15" t="s">
        <v>1306</v>
      </c>
      <c r="AC18" s="27">
        <v>1</v>
      </c>
      <c r="AD18" s="15" t="s">
        <v>472</v>
      </c>
      <c r="AE18" s="67"/>
      <c r="AF18" s="15"/>
    </row>
    <row r="19" spans="1:32" s="24" customFormat="1">
      <c r="A19" s="106"/>
      <c r="B19" s="27">
        <v>12</v>
      </c>
      <c r="C19" s="27">
        <v>50</v>
      </c>
      <c r="D19" s="36">
        <v>45013</v>
      </c>
      <c r="E19" s="150" t="s">
        <v>85</v>
      </c>
      <c r="F19" s="150" t="s">
        <v>1316</v>
      </c>
      <c r="G19" s="151" t="s">
        <v>200</v>
      </c>
      <c r="H19" s="151" t="s">
        <v>199</v>
      </c>
      <c r="I19" s="15" t="s">
        <v>85</v>
      </c>
      <c r="J19" s="15" t="s">
        <v>1250</v>
      </c>
      <c r="K19" s="15" t="s">
        <v>353</v>
      </c>
      <c r="L19" s="15" t="s">
        <v>1258</v>
      </c>
      <c r="M19" s="15" t="s">
        <v>1307</v>
      </c>
      <c r="N19" s="60" t="s">
        <v>350</v>
      </c>
      <c r="O19" s="60"/>
      <c r="P19" s="15"/>
      <c r="Q19" s="37">
        <v>14.88</v>
      </c>
      <c r="R19" s="69">
        <f t="shared" si="0"/>
        <v>7.44</v>
      </c>
      <c r="S19" s="69">
        <f t="shared" si="1"/>
        <v>0.74399999999999999</v>
      </c>
      <c r="T19" s="38">
        <v>2</v>
      </c>
      <c r="U19" s="39" t="s">
        <v>471</v>
      </c>
      <c r="V19" s="27">
        <v>10</v>
      </c>
      <c r="W19" s="40"/>
      <c r="X19" s="15" t="s">
        <v>350</v>
      </c>
      <c r="Y19" s="38"/>
      <c r="Z19" s="15"/>
      <c r="AA19" s="27"/>
      <c r="AB19" s="15" t="s">
        <v>1306</v>
      </c>
      <c r="AC19" s="27">
        <v>1</v>
      </c>
      <c r="AD19" s="15" t="s">
        <v>472</v>
      </c>
      <c r="AE19" s="67"/>
      <c r="AF19" s="15"/>
    </row>
    <row r="20" spans="1:32" s="24" customFormat="1">
      <c r="A20" s="106"/>
      <c r="B20" s="27">
        <v>13</v>
      </c>
      <c r="C20" s="27">
        <v>50</v>
      </c>
      <c r="D20" s="36">
        <v>45013</v>
      </c>
      <c r="E20" s="150" t="s">
        <v>85</v>
      </c>
      <c r="F20" s="150" t="s">
        <v>1316</v>
      </c>
      <c r="G20" s="151" t="s">
        <v>200</v>
      </c>
      <c r="H20" s="151" t="s">
        <v>199</v>
      </c>
      <c r="I20" s="15" t="s">
        <v>85</v>
      </c>
      <c r="J20" s="15" t="s">
        <v>1250</v>
      </c>
      <c r="K20" s="15" t="s">
        <v>353</v>
      </c>
      <c r="L20" s="15" t="s">
        <v>1256</v>
      </c>
      <c r="M20" s="15" t="s">
        <v>1308</v>
      </c>
      <c r="N20" s="60" t="s">
        <v>350</v>
      </c>
      <c r="O20" s="60"/>
      <c r="P20" s="15"/>
      <c r="Q20" s="37">
        <v>21.88</v>
      </c>
      <c r="R20" s="69">
        <f t="shared" si="0"/>
        <v>5.47</v>
      </c>
      <c r="S20" s="69">
        <f t="shared" si="1"/>
        <v>0.54699999999999993</v>
      </c>
      <c r="T20" s="38">
        <v>4</v>
      </c>
      <c r="U20" s="39" t="s">
        <v>535</v>
      </c>
      <c r="V20" s="27">
        <v>10</v>
      </c>
      <c r="W20" s="40"/>
      <c r="X20" s="15" t="s">
        <v>350</v>
      </c>
      <c r="Y20" s="38"/>
      <c r="Z20" s="15"/>
      <c r="AA20" s="27"/>
      <c r="AB20" s="15" t="s">
        <v>1306</v>
      </c>
      <c r="AC20" s="27">
        <v>1</v>
      </c>
      <c r="AD20" s="15" t="s">
        <v>472</v>
      </c>
      <c r="AE20" s="67"/>
      <c r="AF20" s="15"/>
    </row>
    <row r="21" spans="1:32" s="24" customFormat="1">
      <c r="A21" s="106"/>
      <c r="B21" s="27">
        <v>14</v>
      </c>
      <c r="C21" s="27">
        <v>51</v>
      </c>
      <c r="D21" s="36">
        <v>45013</v>
      </c>
      <c r="E21" s="150" t="s">
        <v>116</v>
      </c>
      <c r="F21" s="150" t="s">
        <v>1316</v>
      </c>
      <c r="G21" s="151" t="s">
        <v>202</v>
      </c>
      <c r="H21" s="151" t="s">
        <v>201</v>
      </c>
      <c r="I21" s="15" t="s">
        <v>414</v>
      </c>
      <c r="J21" s="15" t="s">
        <v>694</v>
      </c>
      <c r="K21" s="15" t="s">
        <v>353</v>
      </c>
      <c r="L21" s="15" t="s">
        <v>1151</v>
      </c>
      <c r="M21" s="15" t="s">
        <v>1309</v>
      </c>
      <c r="N21" s="60" t="s">
        <v>350</v>
      </c>
      <c r="O21" s="60"/>
      <c r="P21" s="15"/>
      <c r="Q21" s="37">
        <v>12.99</v>
      </c>
      <c r="R21" s="69">
        <f t="shared" si="0"/>
        <v>6.4950000000000001</v>
      </c>
      <c r="S21" s="69">
        <f t="shared" si="1"/>
        <v>0.64949999999999997</v>
      </c>
      <c r="T21" s="38">
        <v>2</v>
      </c>
      <c r="U21" s="39" t="s">
        <v>471</v>
      </c>
      <c r="V21" s="27">
        <v>10</v>
      </c>
      <c r="W21" s="40"/>
      <c r="X21" s="15" t="s">
        <v>350</v>
      </c>
      <c r="Y21" s="38"/>
      <c r="Z21" s="15"/>
      <c r="AA21" s="27"/>
      <c r="AB21" s="15"/>
      <c r="AC21" s="27">
        <v>0</v>
      </c>
      <c r="AD21" s="15" t="s">
        <v>472</v>
      </c>
      <c r="AE21" s="67"/>
      <c r="AF21" s="15"/>
    </row>
    <row r="22" spans="1:32" s="24" customFormat="1">
      <c r="A22" s="106"/>
      <c r="B22" s="27">
        <v>15</v>
      </c>
      <c r="C22" s="27">
        <v>51</v>
      </c>
      <c r="D22" s="36">
        <v>45013</v>
      </c>
      <c r="E22" s="150" t="s">
        <v>116</v>
      </c>
      <c r="F22" s="150" t="s">
        <v>1316</v>
      </c>
      <c r="G22" s="151" t="s">
        <v>202</v>
      </c>
      <c r="H22" s="151" t="s">
        <v>201</v>
      </c>
      <c r="I22" s="15" t="s">
        <v>414</v>
      </c>
      <c r="J22" s="15" t="s">
        <v>694</v>
      </c>
      <c r="K22" s="15" t="s">
        <v>353</v>
      </c>
      <c r="L22" s="15" t="s">
        <v>1156</v>
      </c>
      <c r="M22" s="15" t="s">
        <v>1310</v>
      </c>
      <c r="N22" s="60" t="s">
        <v>350</v>
      </c>
      <c r="O22" s="60"/>
      <c r="P22" s="15"/>
      <c r="Q22" s="37">
        <v>6.99</v>
      </c>
      <c r="R22" s="69">
        <f t="shared" si="0"/>
        <v>6.99</v>
      </c>
      <c r="S22" s="69">
        <f t="shared" si="1"/>
        <v>0.69900000000000007</v>
      </c>
      <c r="T22" s="38">
        <v>1</v>
      </c>
      <c r="U22" s="39" t="s">
        <v>477</v>
      </c>
      <c r="V22" s="27">
        <v>10</v>
      </c>
      <c r="W22" s="40"/>
      <c r="X22" s="15" t="s">
        <v>350</v>
      </c>
      <c r="Y22" s="38"/>
      <c r="Z22" s="15"/>
      <c r="AA22" s="27"/>
      <c r="AB22" s="15"/>
      <c r="AC22" s="27">
        <v>0</v>
      </c>
      <c r="AD22" s="15" t="s">
        <v>472</v>
      </c>
      <c r="AE22" s="67"/>
      <c r="AF22" s="15"/>
    </row>
    <row r="23" spans="1:32" s="24" customFormat="1">
      <c r="A23" s="106"/>
      <c r="B23" s="27">
        <v>16</v>
      </c>
      <c r="C23" s="27">
        <v>52</v>
      </c>
      <c r="D23" s="36">
        <v>45013</v>
      </c>
      <c r="E23" s="150" t="s">
        <v>93</v>
      </c>
      <c r="F23" s="150" t="s">
        <v>1316</v>
      </c>
      <c r="G23" s="151" t="s">
        <v>204</v>
      </c>
      <c r="H23" s="151" t="s">
        <v>203</v>
      </c>
      <c r="I23" s="15" t="s">
        <v>706</v>
      </c>
      <c r="J23" s="15" t="s">
        <v>707</v>
      </c>
      <c r="K23" s="15" t="s">
        <v>353</v>
      </c>
      <c r="L23" s="15" t="s">
        <v>1311</v>
      </c>
      <c r="M23" s="15" t="s">
        <v>1068</v>
      </c>
      <c r="N23" s="60" t="s">
        <v>350</v>
      </c>
      <c r="O23" s="60"/>
      <c r="P23" s="15"/>
      <c r="Q23" s="37">
        <v>20.89</v>
      </c>
      <c r="R23" s="69">
        <f t="shared" si="0"/>
        <v>6.9633333333333338</v>
      </c>
      <c r="S23" s="69">
        <f t="shared" si="1"/>
        <v>0.69633333333333336</v>
      </c>
      <c r="T23" s="38">
        <v>3</v>
      </c>
      <c r="U23" s="39" t="str">
        <f t="shared" ref="U23:U54" si="2">IF(T23=1,"Single canister",CONCATENATE(T23,"-Pack"))</f>
        <v>3-Pack</v>
      </c>
      <c r="V23" s="27">
        <v>10</v>
      </c>
      <c r="W23" s="40"/>
      <c r="X23" s="15" t="s">
        <v>350</v>
      </c>
      <c r="Y23" s="38"/>
      <c r="Z23" s="15"/>
      <c r="AA23" s="27"/>
      <c r="AB23" s="15" t="s">
        <v>1312</v>
      </c>
      <c r="AC23" s="27">
        <v>1</v>
      </c>
      <c r="AD23" s="15" t="s">
        <v>472</v>
      </c>
      <c r="AE23" s="67"/>
      <c r="AF23" s="15" t="s">
        <v>1313</v>
      </c>
    </row>
    <row r="24" spans="1:32" s="24" customFormat="1">
      <c r="A24" s="106"/>
      <c r="B24" s="27">
        <v>17</v>
      </c>
      <c r="C24" s="27">
        <v>52</v>
      </c>
      <c r="D24" s="36">
        <v>45013</v>
      </c>
      <c r="E24" s="150" t="s">
        <v>93</v>
      </c>
      <c r="F24" s="150" t="s">
        <v>1316</v>
      </c>
      <c r="G24" s="151" t="s">
        <v>204</v>
      </c>
      <c r="H24" s="151" t="s">
        <v>203</v>
      </c>
      <c r="I24" s="15" t="s">
        <v>706</v>
      </c>
      <c r="J24" s="15" t="s">
        <v>707</v>
      </c>
      <c r="K24" s="15" t="s">
        <v>353</v>
      </c>
      <c r="L24" s="15" t="s">
        <v>1314</v>
      </c>
      <c r="M24" s="15" t="s">
        <v>1076</v>
      </c>
      <c r="N24" s="60" t="s">
        <v>350</v>
      </c>
      <c r="O24" s="60"/>
      <c r="P24" s="15"/>
      <c r="Q24" s="37">
        <v>10.99</v>
      </c>
      <c r="R24" s="69">
        <f t="shared" si="0"/>
        <v>10.99</v>
      </c>
      <c r="S24" s="69">
        <f t="shared" si="1"/>
        <v>1.099</v>
      </c>
      <c r="T24" s="38">
        <v>1</v>
      </c>
      <c r="U24" s="39" t="str">
        <f t="shared" si="2"/>
        <v>Single canister</v>
      </c>
      <c r="V24" s="27">
        <v>10</v>
      </c>
      <c r="W24" s="40"/>
      <c r="X24" s="15" t="s">
        <v>350</v>
      </c>
      <c r="Y24" s="38"/>
      <c r="Z24" s="15"/>
      <c r="AA24" s="27"/>
      <c r="AB24" s="15" t="s">
        <v>1312</v>
      </c>
      <c r="AC24" s="27">
        <v>1</v>
      </c>
      <c r="AD24" s="15" t="s">
        <v>472</v>
      </c>
      <c r="AE24" s="67"/>
      <c r="AF24" s="15" t="s">
        <v>1313</v>
      </c>
    </row>
    <row r="25" spans="1:32" s="24" customFormat="1">
      <c r="A25" s="106"/>
      <c r="B25" s="27">
        <v>18</v>
      </c>
      <c r="C25" s="27">
        <v>52</v>
      </c>
      <c r="D25" s="36">
        <v>45013</v>
      </c>
      <c r="E25" s="150" t="s">
        <v>93</v>
      </c>
      <c r="F25" s="150" t="s">
        <v>1316</v>
      </c>
      <c r="G25" s="151" t="s">
        <v>204</v>
      </c>
      <c r="H25" s="151" t="s">
        <v>203</v>
      </c>
      <c r="I25" s="15" t="s">
        <v>706</v>
      </c>
      <c r="J25" s="15" t="s">
        <v>707</v>
      </c>
      <c r="K25" s="15" t="s">
        <v>353</v>
      </c>
      <c r="L25" s="15" t="s">
        <v>1315</v>
      </c>
      <c r="M25" s="15" t="s">
        <v>1078</v>
      </c>
      <c r="N25" s="60" t="s">
        <v>350</v>
      </c>
      <c r="O25" s="60"/>
      <c r="P25" s="15"/>
      <c r="Q25" s="37">
        <v>7.49</v>
      </c>
      <c r="R25" s="69">
        <f t="shared" si="0"/>
        <v>7.49</v>
      </c>
      <c r="S25" s="69">
        <f t="shared" si="1"/>
        <v>2.14</v>
      </c>
      <c r="T25" s="38">
        <v>1</v>
      </c>
      <c r="U25" s="39" t="str">
        <f t="shared" si="2"/>
        <v>Single canister</v>
      </c>
      <c r="V25" s="27">
        <v>3.5</v>
      </c>
      <c r="W25" s="40"/>
      <c r="X25" s="15" t="s">
        <v>350</v>
      </c>
      <c r="Y25" s="38"/>
      <c r="Z25" s="15"/>
      <c r="AA25" s="27"/>
      <c r="AB25" s="15" t="s">
        <v>1312</v>
      </c>
      <c r="AC25" s="27">
        <v>1</v>
      </c>
      <c r="AD25" s="15" t="s">
        <v>472</v>
      </c>
      <c r="AE25" s="67"/>
      <c r="AF25" s="15" t="s">
        <v>1313</v>
      </c>
    </row>
    <row r="26" spans="1:32" s="24" customFormat="1">
      <c r="A26" s="106"/>
      <c r="B26" s="27">
        <v>19</v>
      </c>
      <c r="C26" s="27">
        <v>53</v>
      </c>
      <c r="D26" s="36">
        <v>45014</v>
      </c>
      <c r="E26" s="150" t="s">
        <v>85</v>
      </c>
      <c r="F26" s="150" t="s">
        <v>1317</v>
      </c>
      <c r="G26" s="151" t="s">
        <v>206</v>
      </c>
      <c r="H26" s="151" t="s">
        <v>205</v>
      </c>
      <c r="I26" s="15" t="s">
        <v>85</v>
      </c>
      <c r="J26" s="15" t="s">
        <v>1250</v>
      </c>
      <c r="K26" s="15" t="s">
        <v>353</v>
      </c>
      <c r="L26" s="15" t="s">
        <v>1251</v>
      </c>
      <c r="M26" s="15" t="s">
        <v>1318</v>
      </c>
      <c r="N26" s="60" t="s">
        <v>350</v>
      </c>
      <c r="O26" s="60"/>
      <c r="P26" s="15"/>
      <c r="Q26" s="37">
        <v>4.97</v>
      </c>
      <c r="R26" s="69">
        <f t="shared" si="0"/>
        <v>4.97</v>
      </c>
      <c r="S26" s="69">
        <f t="shared" si="1"/>
        <v>0.497</v>
      </c>
      <c r="T26" s="38">
        <v>1</v>
      </c>
      <c r="U26" s="39" t="str">
        <f t="shared" si="2"/>
        <v>Single canister</v>
      </c>
      <c r="V26" s="27">
        <v>10</v>
      </c>
      <c r="W26" s="40"/>
      <c r="X26" s="15" t="s">
        <v>350</v>
      </c>
      <c r="Y26" s="38"/>
      <c r="Z26" s="15"/>
      <c r="AA26" s="27"/>
      <c r="AB26" s="15" t="s">
        <v>1319</v>
      </c>
      <c r="AC26" s="27">
        <v>1</v>
      </c>
      <c r="AD26" s="15" t="s">
        <v>472</v>
      </c>
      <c r="AE26" s="67"/>
      <c r="AF26" s="15"/>
    </row>
    <row r="27" spans="1:32" s="24" customFormat="1">
      <c r="A27" s="106"/>
      <c r="B27" s="27">
        <v>20</v>
      </c>
      <c r="C27" s="27">
        <v>53</v>
      </c>
      <c r="D27" s="36">
        <v>45014</v>
      </c>
      <c r="E27" s="150" t="s">
        <v>85</v>
      </c>
      <c r="F27" s="150" t="s">
        <v>1317</v>
      </c>
      <c r="G27" s="151" t="s">
        <v>206</v>
      </c>
      <c r="H27" s="151" t="s">
        <v>205</v>
      </c>
      <c r="I27" s="15" t="s">
        <v>85</v>
      </c>
      <c r="J27" s="15" t="s">
        <v>1250</v>
      </c>
      <c r="K27" s="15" t="s">
        <v>353</v>
      </c>
      <c r="L27" s="15" t="s">
        <v>1258</v>
      </c>
      <c r="M27" s="15" t="s">
        <v>1320</v>
      </c>
      <c r="N27" s="60" t="s">
        <v>350</v>
      </c>
      <c r="O27" s="60"/>
      <c r="P27" s="15"/>
      <c r="Q27" s="37">
        <v>9.6300000000000008</v>
      </c>
      <c r="R27" s="69">
        <f t="shared" si="0"/>
        <v>4.8150000000000004</v>
      </c>
      <c r="S27" s="69">
        <f t="shared" si="1"/>
        <v>0.48150000000000004</v>
      </c>
      <c r="T27" s="38">
        <v>2</v>
      </c>
      <c r="U27" s="39" t="str">
        <f t="shared" si="2"/>
        <v>2-Pack</v>
      </c>
      <c r="V27" s="27">
        <v>10</v>
      </c>
      <c r="W27" s="40"/>
      <c r="X27" s="15" t="s">
        <v>350</v>
      </c>
      <c r="Y27" s="38"/>
      <c r="Z27" s="15"/>
      <c r="AA27" s="27"/>
      <c r="AB27" s="15" t="s">
        <v>1319</v>
      </c>
      <c r="AC27" s="27">
        <v>1</v>
      </c>
      <c r="AD27" s="15" t="s">
        <v>472</v>
      </c>
      <c r="AE27" s="67"/>
      <c r="AF27" s="15"/>
    </row>
    <row r="28" spans="1:32" s="24" customFormat="1">
      <c r="A28" s="106"/>
      <c r="B28" s="27">
        <v>21</v>
      </c>
      <c r="C28" s="27">
        <v>53</v>
      </c>
      <c r="D28" s="36">
        <v>45014</v>
      </c>
      <c r="E28" s="150" t="s">
        <v>85</v>
      </c>
      <c r="F28" s="150" t="s">
        <v>1317</v>
      </c>
      <c r="G28" s="151" t="s">
        <v>206</v>
      </c>
      <c r="H28" s="151" t="s">
        <v>205</v>
      </c>
      <c r="I28" s="15" t="s">
        <v>85</v>
      </c>
      <c r="J28" s="15" t="s">
        <v>1250</v>
      </c>
      <c r="K28" s="15" t="s">
        <v>353</v>
      </c>
      <c r="L28" s="15" t="s">
        <v>1256</v>
      </c>
      <c r="M28" s="15" t="s">
        <v>1321</v>
      </c>
      <c r="N28" s="60" t="s">
        <v>350</v>
      </c>
      <c r="O28" s="60"/>
      <c r="P28" s="15"/>
      <c r="Q28" s="37">
        <v>13.97</v>
      </c>
      <c r="R28" s="69">
        <f t="shared" si="0"/>
        <v>3.4925000000000002</v>
      </c>
      <c r="S28" s="69">
        <f t="shared" si="1"/>
        <v>0.34925</v>
      </c>
      <c r="T28" s="38">
        <v>4</v>
      </c>
      <c r="U28" s="39" t="str">
        <f t="shared" si="2"/>
        <v>4-Pack</v>
      </c>
      <c r="V28" s="27">
        <v>10</v>
      </c>
      <c r="W28" s="40"/>
      <c r="X28" s="15" t="s">
        <v>350</v>
      </c>
      <c r="Y28" s="38"/>
      <c r="Z28" s="15"/>
      <c r="AA28" s="27"/>
      <c r="AB28" s="15" t="s">
        <v>1319</v>
      </c>
      <c r="AC28" s="27">
        <v>1</v>
      </c>
      <c r="AD28" s="15" t="s">
        <v>472</v>
      </c>
      <c r="AE28" s="67"/>
      <c r="AF28" s="15"/>
    </row>
    <row r="29" spans="1:32" s="24" customFormat="1">
      <c r="A29" s="106"/>
      <c r="B29" s="27">
        <v>22</v>
      </c>
      <c r="C29" s="27">
        <v>54</v>
      </c>
      <c r="D29" s="36">
        <v>45014</v>
      </c>
      <c r="E29" s="150" t="s">
        <v>116</v>
      </c>
      <c r="F29" s="150" t="s">
        <v>1317</v>
      </c>
      <c r="G29" s="151" t="s">
        <v>208</v>
      </c>
      <c r="H29" s="151" t="s">
        <v>207</v>
      </c>
      <c r="I29" s="15" t="s">
        <v>414</v>
      </c>
      <c r="J29" s="15" t="s">
        <v>694</v>
      </c>
      <c r="K29" s="15" t="s">
        <v>353</v>
      </c>
      <c r="L29" s="15" t="s">
        <v>1151</v>
      </c>
      <c r="M29" s="15" t="s">
        <v>1309</v>
      </c>
      <c r="N29" s="60" t="s">
        <v>350</v>
      </c>
      <c r="O29" s="60"/>
      <c r="P29" s="15"/>
      <c r="Q29" s="37">
        <v>12.99</v>
      </c>
      <c r="R29" s="69">
        <f t="shared" si="0"/>
        <v>6.4950000000000001</v>
      </c>
      <c r="S29" s="69">
        <f t="shared" si="1"/>
        <v>0.64949999999999997</v>
      </c>
      <c r="T29" s="38">
        <v>2</v>
      </c>
      <c r="U29" s="39" t="str">
        <f t="shared" si="2"/>
        <v>2-Pack</v>
      </c>
      <c r="V29" s="27">
        <v>10</v>
      </c>
      <c r="W29" s="40"/>
      <c r="X29" s="15" t="s">
        <v>350</v>
      </c>
      <c r="Y29" s="38"/>
      <c r="Z29" s="15"/>
      <c r="AA29" s="27"/>
      <c r="AB29" s="15"/>
      <c r="AC29" s="27">
        <v>0</v>
      </c>
      <c r="AD29" s="15" t="s">
        <v>472</v>
      </c>
      <c r="AE29" s="67"/>
      <c r="AF29" s="15"/>
    </row>
    <row r="30" spans="1:32" s="24" customFormat="1">
      <c r="A30" s="106"/>
      <c r="B30" s="27">
        <v>23</v>
      </c>
      <c r="C30" s="27">
        <v>54</v>
      </c>
      <c r="D30" s="36">
        <v>45014</v>
      </c>
      <c r="E30" s="150" t="s">
        <v>116</v>
      </c>
      <c r="F30" s="150" t="s">
        <v>1317</v>
      </c>
      <c r="G30" s="151" t="s">
        <v>208</v>
      </c>
      <c r="H30" s="151" t="s">
        <v>207</v>
      </c>
      <c r="I30" s="15" t="s">
        <v>414</v>
      </c>
      <c r="J30" s="15" t="s">
        <v>694</v>
      </c>
      <c r="K30" s="15" t="s">
        <v>353</v>
      </c>
      <c r="L30" s="15" t="s">
        <v>1156</v>
      </c>
      <c r="M30" s="15" t="s">
        <v>1310</v>
      </c>
      <c r="N30" s="60" t="s">
        <v>350</v>
      </c>
      <c r="O30" s="60"/>
      <c r="P30" s="15"/>
      <c r="Q30" s="37">
        <v>6.99</v>
      </c>
      <c r="R30" s="69">
        <f t="shared" si="0"/>
        <v>6.99</v>
      </c>
      <c r="S30" s="69">
        <f t="shared" si="1"/>
        <v>0.69900000000000007</v>
      </c>
      <c r="T30" s="38">
        <v>1</v>
      </c>
      <c r="U30" s="39" t="str">
        <f t="shared" si="2"/>
        <v>Single canister</v>
      </c>
      <c r="V30" s="27">
        <v>10</v>
      </c>
      <c r="W30" s="40"/>
      <c r="X30" s="15" t="s">
        <v>350</v>
      </c>
      <c r="Y30" s="38"/>
      <c r="Z30" s="15"/>
      <c r="AA30" s="27"/>
      <c r="AB30" s="15"/>
      <c r="AC30" s="27">
        <v>0</v>
      </c>
      <c r="AD30" s="15" t="s">
        <v>472</v>
      </c>
      <c r="AE30" s="67"/>
      <c r="AF30" s="15"/>
    </row>
    <row r="31" spans="1:32" s="24" customFormat="1">
      <c r="A31" s="106"/>
      <c r="B31" s="27">
        <v>24</v>
      </c>
      <c r="C31" s="27">
        <v>55</v>
      </c>
      <c r="D31" s="36">
        <v>45014</v>
      </c>
      <c r="E31" s="150" t="s">
        <v>93</v>
      </c>
      <c r="F31" s="150" t="s">
        <v>1317</v>
      </c>
      <c r="G31" s="151" t="s">
        <v>210</v>
      </c>
      <c r="H31" s="151" t="s">
        <v>209</v>
      </c>
      <c r="I31" s="15" t="s">
        <v>706</v>
      </c>
      <c r="J31" s="15" t="s">
        <v>707</v>
      </c>
      <c r="K31" s="15" t="s">
        <v>353</v>
      </c>
      <c r="L31" s="15" t="s">
        <v>1311</v>
      </c>
      <c r="M31" s="15" t="s">
        <v>1068</v>
      </c>
      <c r="N31" s="60" t="s">
        <v>350</v>
      </c>
      <c r="O31" s="60"/>
      <c r="P31" s="15"/>
      <c r="Q31" s="37">
        <v>20.89</v>
      </c>
      <c r="R31" s="69">
        <f t="shared" si="0"/>
        <v>6.9633333333333338</v>
      </c>
      <c r="S31" s="69">
        <f t="shared" si="1"/>
        <v>0.69633333333333336</v>
      </c>
      <c r="T31" s="38">
        <v>3</v>
      </c>
      <c r="U31" s="39" t="str">
        <f t="shared" si="2"/>
        <v>3-Pack</v>
      </c>
      <c r="V31" s="27">
        <v>10</v>
      </c>
      <c r="W31" s="40"/>
      <c r="X31" s="15" t="s">
        <v>350</v>
      </c>
      <c r="Y31" s="38"/>
      <c r="Z31" s="15"/>
      <c r="AA31" s="27"/>
      <c r="AB31" s="15" t="s">
        <v>1312</v>
      </c>
      <c r="AC31" s="27">
        <v>1</v>
      </c>
      <c r="AD31" s="15" t="s">
        <v>472</v>
      </c>
      <c r="AE31" s="67"/>
      <c r="AF31" s="15" t="s">
        <v>1313</v>
      </c>
    </row>
    <row r="32" spans="1:32" s="24" customFormat="1">
      <c r="A32" s="106"/>
      <c r="B32" s="27">
        <v>25</v>
      </c>
      <c r="C32" s="27">
        <v>55</v>
      </c>
      <c r="D32" s="36">
        <v>45014</v>
      </c>
      <c r="E32" s="150" t="s">
        <v>93</v>
      </c>
      <c r="F32" s="150" t="s">
        <v>1317</v>
      </c>
      <c r="G32" s="151" t="s">
        <v>210</v>
      </c>
      <c r="H32" s="151" t="s">
        <v>209</v>
      </c>
      <c r="I32" s="15" t="s">
        <v>706</v>
      </c>
      <c r="J32" s="15" t="s">
        <v>707</v>
      </c>
      <c r="K32" s="15" t="s">
        <v>353</v>
      </c>
      <c r="L32" s="15" t="s">
        <v>1314</v>
      </c>
      <c r="M32" s="15" t="s">
        <v>1076</v>
      </c>
      <c r="N32" s="60" t="s">
        <v>350</v>
      </c>
      <c r="O32" s="60"/>
      <c r="P32" s="15"/>
      <c r="Q32" s="37">
        <v>10.99</v>
      </c>
      <c r="R32" s="69">
        <f t="shared" si="0"/>
        <v>10.99</v>
      </c>
      <c r="S32" s="69">
        <f t="shared" si="1"/>
        <v>1.099</v>
      </c>
      <c r="T32" s="38">
        <v>1</v>
      </c>
      <c r="U32" s="39" t="str">
        <f t="shared" si="2"/>
        <v>Single canister</v>
      </c>
      <c r="V32" s="27">
        <v>10</v>
      </c>
      <c r="W32" s="40"/>
      <c r="X32" s="15" t="s">
        <v>350</v>
      </c>
      <c r="Y32" s="38"/>
      <c r="Z32" s="15"/>
      <c r="AA32" s="27"/>
      <c r="AB32" s="15" t="s">
        <v>1312</v>
      </c>
      <c r="AC32" s="27">
        <v>1</v>
      </c>
      <c r="AD32" s="15" t="s">
        <v>472</v>
      </c>
      <c r="AE32" s="67"/>
      <c r="AF32" s="15" t="s">
        <v>1313</v>
      </c>
    </row>
    <row r="33" spans="1:32" s="24" customFormat="1">
      <c r="A33" s="106"/>
      <c r="B33" s="27">
        <v>26</v>
      </c>
      <c r="C33" s="27">
        <v>55</v>
      </c>
      <c r="D33" s="36">
        <v>45014</v>
      </c>
      <c r="E33" s="150" t="s">
        <v>93</v>
      </c>
      <c r="F33" s="150" t="s">
        <v>1317</v>
      </c>
      <c r="G33" s="151" t="s">
        <v>210</v>
      </c>
      <c r="H33" s="151" t="s">
        <v>209</v>
      </c>
      <c r="I33" s="15" t="s">
        <v>706</v>
      </c>
      <c r="J33" s="15" t="s">
        <v>707</v>
      </c>
      <c r="K33" s="15" t="s">
        <v>353</v>
      </c>
      <c r="L33" s="15" t="s">
        <v>1315</v>
      </c>
      <c r="M33" s="15" t="s">
        <v>1078</v>
      </c>
      <c r="N33" s="60" t="s">
        <v>350</v>
      </c>
      <c r="O33" s="60"/>
      <c r="P33" s="15"/>
      <c r="Q33" s="37">
        <v>7.49</v>
      </c>
      <c r="R33" s="69">
        <f t="shared" si="0"/>
        <v>7.49</v>
      </c>
      <c r="S33" s="69">
        <f t="shared" si="1"/>
        <v>2.14</v>
      </c>
      <c r="T33" s="38">
        <v>1</v>
      </c>
      <c r="U33" s="39" t="str">
        <f t="shared" si="2"/>
        <v>Single canister</v>
      </c>
      <c r="V33" s="27">
        <v>3.5</v>
      </c>
      <c r="W33" s="40"/>
      <c r="X33" s="15" t="s">
        <v>350</v>
      </c>
      <c r="Y33" s="38"/>
      <c r="Z33" s="15"/>
      <c r="AA33" s="27"/>
      <c r="AB33" s="15" t="s">
        <v>1312</v>
      </c>
      <c r="AC33" s="27">
        <v>1</v>
      </c>
      <c r="AD33" s="15" t="s">
        <v>472</v>
      </c>
      <c r="AE33" s="67"/>
      <c r="AF33" s="15" t="s">
        <v>1313</v>
      </c>
    </row>
    <row r="34" spans="1:32" s="24" customFormat="1">
      <c r="A34" s="106"/>
      <c r="B34" s="27">
        <v>27</v>
      </c>
      <c r="C34" s="27">
        <v>56</v>
      </c>
      <c r="D34" s="36">
        <v>45014</v>
      </c>
      <c r="E34" s="150" t="s">
        <v>85</v>
      </c>
      <c r="F34" s="150" t="s">
        <v>1322</v>
      </c>
      <c r="G34" s="151" t="s">
        <v>212</v>
      </c>
      <c r="H34" s="151" t="s">
        <v>211</v>
      </c>
      <c r="I34" s="15" t="s">
        <v>374</v>
      </c>
      <c r="J34" s="15" t="s">
        <v>375</v>
      </c>
      <c r="K34" s="15" t="s">
        <v>353</v>
      </c>
      <c r="L34" s="15" t="s">
        <v>1302</v>
      </c>
      <c r="M34" s="15" t="s">
        <v>1323</v>
      </c>
      <c r="N34" s="60" t="s">
        <v>350</v>
      </c>
      <c r="O34" s="60"/>
      <c r="P34" s="15"/>
      <c r="Q34" s="37">
        <v>12.64</v>
      </c>
      <c r="R34" s="69">
        <f t="shared" si="0"/>
        <v>6.32</v>
      </c>
      <c r="S34" s="69">
        <f t="shared" si="1"/>
        <v>0.63200000000000001</v>
      </c>
      <c r="T34" s="38">
        <v>2</v>
      </c>
      <c r="U34" s="39" t="str">
        <f t="shared" si="2"/>
        <v>2-Pack</v>
      </c>
      <c r="V34" s="27">
        <v>10</v>
      </c>
      <c r="W34" s="28" t="s">
        <v>1183</v>
      </c>
      <c r="X34" s="15" t="s">
        <v>350</v>
      </c>
      <c r="Y34" s="38"/>
      <c r="Z34" s="15"/>
      <c r="AA34" s="27"/>
      <c r="AB34" s="15" t="s">
        <v>1184</v>
      </c>
      <c r="AC34" s="27">
        <v>1</v>
      </c>
      <c r="AD34" s="15" t="s">
        <v>1304</v>
      </c>
      <c r="AE34" s="67" t="s">
        <v>350</v>
      </c>
      <c r="AF34" s="15" t="s">
        <v>350</v>
      </c>
    </row>
    <row r="35" spans="1:32" s="24" customFormat="1">
      <c r="A35" s="106"/>
      <c r="B35" s="27">
        <v>28</v>
      </c>
      <c r="C35" s="27">
        <v>56</v>
      </c>
      <c r="D35" s="36">
        <v>45014</v>
      </c>
      <c r="E35" s="150" t="s">
        <v>85</v>
      </c>
      <c r="F35" s="150" t="s">
        <v>1322</v>
      </c>
      <c r="G35" s="151" t="s">
        <v>212</v>
      </c>
      <c r="H35" s="151" t="s">
        <v>211</v>
      </c>
      <c r="I35" s="15" t="s">
        <v>85</v>
      </c>
      <c r="J35" s="15" t="s">
        <v>1250</v>
      </c>
      <c r="K35" s="15" t="s">
        <v>353</v>
      </c>
      <c r="L35" s="15" t="s">
        <v>1251</v>
      </c>
      <c r="M35" s="15" t="s">
        <v>1324</v>
      </c>
      <c r="N35" s="60" t="s">
        <v>350</v>
      </c>
      <c r="O35" s="60"/>
      <c r="P35" s="15"/>
      <c r="Q35" s="37">
        <v>7.88</v>
      </c>
      <c r="R35" s="69">
        <f t="shared" si="0"/>
        <v>7.88</v>
      </c>
      <c r="S35" s="69">
        <f t="shared" si="1"/>
        <v>0.78800000000000003</v>
      </c>
      <c r="T35" s="38">
        <v>1</v>
      </c>
      <c r="U35" s="39" t="str">
        <f t="shared" si="2"/>
        <v>Single canister</v>
      </c>
      <c r="V35" s="27">
        <v>10</v>
      </c>
      <c r="W35" s="40"/>
      <c r="X35" s="15" t="s">
        <v>350</v>
      </c>
      <c r="Y35" s="38"/>
      <c r="Z35" s="15"/>
      <c r="AA35" s="27"/>
      <c r="AB35" s="15" t="s">
        <v>1306</v>
      </c>
      <c r="AC35" s="27">
        <v>1</v>
      </c>
      <c r="AD35" s="15" t="s">
        <v>472</v>
      </c>
      <c r="AE35" s="67"/>
      <c r="AF35" s="15"/>
    </row>
    <row r="36" spans="1:32" s="24" customFormat="1">
      <c r="A36" s="106"/>
      <c r="B36" s="27">
        <v>29</v>
      </c>
      <c r="C36" s="27">
        <v>56</v>
      </c>
      <c r="D36" s="36">
        <v>45014</v>
      </c>
      <c r="E36" s="150" t="s">
        <v>85</v>
      </c>
      <c r="F36" s="150" t="s">
        <v>1322</v>
      </c>
      <c r="G36" s="151" t="s">
        <v>212</v>
      </c>
      <c r="H36" s="151" t="s">
        <v>211</v>
      </c>
      <c r="I36" s="15" t="s">
        <v>85</v>
      </c>
      <c r="J36" s="15" t="s">
        <v>1250</v>
      </c>
      <c r="K36" s="15" t="s">
        <v>353</v>
      </c>
      <c r="L36" s="15" t="s">
        <v>1258</v>
      </c>
      <c r="M36" s="15" t="s">
        <v>1307</v>
      </c>
      <c r="N36" s="60" t="s">
        <v>350</v>
      </c>
      <c r="O36" s="60"/>
      <c r="P36" s="15"/>
      <c r="Q36" s="37">
        <v>14.88</v>
      </c>
      <c r="R36" s="69">
        <f t="shared" si="0"/>
        <v>7.44</v>
      </c>
      <c r="S36" s="69">
        <f t="shared" si="1"/>
        <v>0.74399999999999999</v>
      </c>
      <c r="T36" s="38">
        <v>2</v>
      </c>
      <c r="U36" s="39" t="str">
        <f t="shared" si="2"/>
        <v>2-Pack</v>
      </c>
      <c r="V36" s="27">
        <v>10</v>
      </c>
      <c r="W36" s="40"/>
      <c r="X36" s="15" t="s">
        <v>350</v>
      </c>
      <c r="Y36" s="38"/>
      <c r="Z36" s="15"/>
      <c r="AA36" s="27"/>
      <c r="AB36" s="15" t="s">
        <v>1306</v>
      </c>
      <c r="AC36" s="27">
        <v>1</v>
      </c>
      <c r="AD36" s="15" t="s">
        <v>472</v>
      </c>
      <c r="AE36" s="67"/>
      <c r="AF36" s="15"/>
    </row>
    <row r="37" spans="1:32" s="24" customFormat="1">
      <c r="A37" s="106"/>
      <c r="B37" s="27">
        <v>30</v>
      </c>
      <c r="C37" s="27">
        <v>56</v>
      </c>
      <c r="D37" s="36">
        <v>45014</v>
      </c>
      <c r="E37" s="150" t="s">
        <v>85</v>
      </c>
      <c r="F37" s="150" t="s">
        <v>1322</v>
      </c>
      <c r="G37" s="151" t="s">
        <v>212</v>
      </c>
      <c r="H37" s="151" t="s">
        <v>211</v>
      </c>
      <c r="I37" s="15" t="s">
        <v>85</v>
      </c>
      <c r="J37" s="15" t="s">
        <v>1250</v>
      </c>
      <c r="K37" s="15" t="s">
        <v>353</v>
      </c>
      <c r="L37" s="15" t="s">
        <v>1256</v>
      </c>
      <c r="M37" s="15" t="s">
        <v>1308</v>
      </c>
      <c r="N37" s="60" t="s">
        <v>350</v>
      </c>
      <c r="O37" s="60"/>
      <c r="P37" s="15"/>
      <c r="Q37" s="37">
        <v>21.88</v>
      </c>
      <c r="R37" s="69">
        <f t="shared" si="0"/>
        <v>5.47</v>
      </c>
      <c r="S37" s="69">
        <f t="shared" si="1"/>
        <v>0.54699999999999993</v>
      </c>
      <c r="T37" s="38">
        <v>4</v>
      </c>
      <c r="U37" s="39" t="str">
        <f t="shared" si="2"/>
        <v>4-Pack</v>
      </c>
      <c r="V37" s="27">
        <v>10</v>
      </c>
      <c r="W37" s="40"/>
      <c r="X37" s="15" t="s">
        <v>350</v>
      </c>
      <c r="Y37" s="38"/>
      <c r="Z37" s="15"/>
      <c r="AA37" s="27"/>
      <c r="AB37" s="15" t="s">
        <v>1306</v>
      </c>
      <c r="AC37" s="27">
        <v>1</v>
      </c>
      <c r="AD37" s="15" t="s">
        <v>472</v>
      </c>
      <c r="AE37" s="67"/>
      <c r="AF37" s="15"/>
    </row>
    <row r="38" spans="1:32" s="24" customFormat="1">
      <c r="A38" s="106"/>
      <c r="B38" s="27">
        <v>31</v>
      </c>
      <c r="C38" s="27">
        <v>57</v>
      </c>
      <c r="D38" s="36">
        <v>45014</v>
      </c>
      <c r="E38" s="150" t="s">
        <v>116</v>
      </c>
      <c r="F38" s="150" t="s">
        <v>1322</v>
      </c>
      <c r="G38" s="151" t="s">
        <v>214</v>
      </c>
      <c r="H38" s="151" t="s">
        <v>213</v>
      </c>
      <c r="I38" s="15" t="s">
        <v>414</v>
      </c>
      <c r="J38" s="15" t="s">
        <v>694</v>
      </c>
      <c r="K38" s="15" t="s">
        <v>353</v>
      </c>
      <c r="L38" s="15" t="s">
        <v>1151</v>
      </c>
      <c r="M38" s="15" t="s">
        <v>1309</v>
      </c>
      <c r="N38" s="60" t="s">
        <v>350</v>
      </c>
      <c r="O38" s="60"/>
      <c r="P38" s="15"/>
      <c r="Q38" s="37">
        <v>12.99</v>
      </c>
      <c r="R38" s="69">
        <f t="shared" si="0"/>
        <v>6.4950000000000001</v>
      </c>
      <c r="S38" s="69">
        <f t="shared" si="1"/>
        <v>0.64949999999999997</v>
      </c>
      <c r="T38" s="38">
        <v>2</v>
      </c>
      <c r="U38" s="39" t="str">
        <f t="shared" si="2"/>
        <v>2-Pack</v>
      </c>
      <c r="V38" s="27">
        <v>10</v>
      </c>
      <c r="W38" s="40"/>
      <c r="X38" s="15" t="s">
        <v>350</v>
      </c>
      <c r="Y38" s="38"/>
      <c r="Z38" s="15"/>
      <c r="AA38" s="27"/>
      <c r="AB38" s="15"/>
      <c r="AC38" s="27">
        <v>0</v>
      </c>
      <c r="AD38" s="15" t="s">
        <v>472</v>
      </c>
      <c r="AE38" s="67"/>
      <c r="AF38" s="15"/>
    </row>
    <row r="39" spans="1:32" s="24" customFormat="1">
      <c r="A39" s="106"/>
      <c r="B39" s="27">
        <v>32</v>
      </c>
      <c r="C39" s="27">
        <v>58</v>
      </c>
      <c r="D39" s="36">
        <v>45014</v>
      </c>
      <c r="E39" s="150" t="s">
        <v>93</v>
      </c>
      <c r="F39" s="150" t="s">
        <v>1322</v>
      </c>
      <c r="G39" s="151" t="s">
        <v>216</v>
      </c>
      <c r="H39" s="151" t="s">
        <v>215</v>
      </c>
      <c r="I39" s="15" t="s">
        <v>706</v>
      </c>
      <c r="J39" s="15" t="s">
        <v>707</v>
      </c>
      <c r="K39" s="15" t="s">
        <v>353</v>
      </c>
      <c r="L39" s="15" t="s">
        <v>1311</v>
      </c>
      <c r="M39" s="15" t="s">
        <v>1068</v>
      </c>
      <c r="N39" s="60" t="s">
        <v>350</v>
      </c>
      <c r="O39" s="60"/>
      <c r="P39" s="15"/>
      <c r="Q39" s="37">
        <v>20.89</v>
      </c>
      <c r="R39" s="69">
        <f t="shared" si="0"/>
        <v>6.9633333333333338</v>
      </c>
      <c r="S39" s="69">
        <f t="shared" si="1"/>
        <v>0.69633333333333336</v>
      </c>
      <c r="T39" s="38">
        <v>3</v>
      </c>
      <c r="U39" s="39" t="str">
        <f t="shared" si="2"/>
        <v>3-Pack</v>
      </c>
      <c r="V39" s="27">
        <v>10</v>
      </c>
      <c r="W39" s="40"/>
      <c r="X39" s="15" t="s">
        <v>350</v>
      </c>
      <c r="Y39" s="38"/>
      <c r="Z39" s="15"/>
      <c r="AA39" s="27"/>
      <c r="AB39" s="15" t="s">
        <v>1312</v>
      </c>
      <c r="AC39" s="27">
        <v>1</v>
      </c>
      <c r="AD39" s="15" t="s">
        <v>472</v>
      </c>
      <c r="AE39" s="67"/>
      <c r="AF39" s="15" t="s">
        <v>1313</v>
      </c>
    </row>
    <row r="40" spans="1:32" s="24" customFormat="1">
      <c r="A40" s="106"/>
      <c r="B40" s="27">
        <v>33</v>
      </c>
      <c r="C40" s="27">
        <v>58</v>
      </c>
      <c r="D40" s="36">
        <v>45014</v>
      </c>
      <c r="E40" s="150" t="s">
        <v>93</v>
      </c>
      <c r="F40" s="150" t="s">
        <v>1322</v>
      </c>
      <c r="G40" s="151" t="s">
        <v>216</v>
      </c>
      <c r="H40" s="151" t="s">
        <v>215</v>
      </c>
      <c r="I40" s="15" t="s">
        <v>706</v>
      </c>
      <c r="J40" s="15" t="s">
        <v>707</v>
      </c>
      <c r="K40" s="15" t="s">
        <v>353</v>
      </c>
      <c r="L40" s="15" t="s">
        <v>1314</v>
      </c>
      <c r="M40" s="15" t="s">
        <v>1076</v>
      </c>
      <c r="N40" s="60" t="s">
        <v>350</v>
      </c>
      <c r="O40" s="60"/>
      <c r="P40" s="15"/>
      <c r="Q40" s="37">
        <v>10.99</v>
      </c>
      <c r="R40" s="69">
        <f t="shared" ref="R40:R71" si="3">IFERROR(Q40/T40,"-")</f>
        <v>10.99</v>
      </c>
      <c r="S40" s="69">
        <f t="shared" ref="S40:S71" si="4">IFERROR(R40/V40,"-")</f>
        <v>1.099</v>
      </c>
      <c r="T40" s="38">
        <v>1</v>
      </c>
      <c r="U40" s="39" t="str">
        <f t="shared" si="2"/>
        <v>Single canister</v>
      </c>
      <c r="V40" s="27">
        <v>10</v>
      </c>
      <c r="W40" s="40"/>
      <c r="X40" s="15" t="s">
        <v>350</v>
      </c>
      <c r="Y40" s="38"/>
      <c r="Z40" s="15"/>
      <c r="AA40" s="27"/>
      <c r="AB40" s="15" t="s">
        <v>1312</v>
      </c>
      <c r="AC40" s="27">
        <v>1</v>
      </c>
      <c r="AD40" s="15" t="s">
        <v>472</v>
      </c>
      <c r="AE40" s="67"/>
      <c r="AF40" s="15" t="s">
        <v>1313</v>
      </c>
    </row>
    <row r="41" spans="1:32" s="24" customFormat="1">
      <c r="A41" s="106"/>
      <c r="B41" s="27">
        <v>34</v>
      </c>
      <c r="C41" s="27">
        <v>58</v>
      </c>
      <c r="D41" s="36">
        <v>45014</v>
      </c>
      <c r="E41" s="150" t="s">
        <v>93</v>
      </c>
      <c r="F41" s="150" t="s">
        <v>1322</v>
      </c>
      <c r="G41" s="151" t="s">
        <v>216</v>
      </c>
      <c r="H41" s="151" t="s">
        <v>215</v>
      </c>
      <c r="I41" s="15" t="s">
        <v>706</v>
      </c>
      <c r="J41" s="15" t="s">
        <v>707</v>
      </c>
      <c r="K41" s="15" t="s">
        <v>353</v>
      </c>
      <c r="L41" s="15" t="s">
        <v>1315</v>
      </c>
      <c r="M41" s="15" t="s">
        <v>1078</v>
      </c>
      <c r="N41" s="60" t="s">
        <v>350</v>
      </c>
      <c r="O41" s="60"/>
      <c r="P41" s="15"/>
      <c r="Q41" s="37">
        <v>7.49</v>
      </c>
      <c r="R41" s="69">
        <f t="shared" si="3"/>
        <v>7.49</v>
      </c>
      <c r="S41" s="69">
        <f t="shared" si="4"/>
        <v>2.14</v>
      </c>
      <c r="T41" s="38">
        <v>1</v>
      </c>
      <c r="U41" s="39" t="str">
        <f t="shared" si="2"/>
        <v>Single canister</v>
      </c>
      <c r="V41" s="27">
        <v>3.5</v>
      </c>
      <c r="W41" s="40"/>
      <c r="X41" s="15" t="s">
        <v>350</v>
      </c>
      <c r="Y41" s="38"/>
      <c r="Z41" s="15"/>
      <c r="AA41" s="27"/>
      <c r="AB41" s="15" t="s">
        <v>1312</v>
      </c>
      <c r="AC41" s="27">
        <v>1</v>
      </c>
      <c r="AD41" s="15" t="s">
        <v>472</v>
      </c>
      <c r="AE41" s="67"/>
      <c r="AF41" s="15" t="s">
        <v>1313</v>
      </c>
    </row>
    <row r="42" spans="1:32" s="24" customFormat="1">
      <c r="A42" s="106"/>
      <c r="B42" s="27">
        <v>35</v>
      </c>
      <c r="C42" s="27">
        <v>59</v>
      </c>
      <c r="D42" s="36">
        <v>45014</v>
      </c>
      <c r="E42" s="150" t="s">
        <v>85</v>
      </c>
      <c r="F42" s="150" t="s">
        <v>1325</v>
      </c>
      <c r="G42" s="151" t="s">
        <v>218</v>
      </c>
      <c r="H42" s="151" t="s">
        <v>217</v>
      </c>
      <c r="I42" s="15" t="s">
        <v>374</v>
      </c>
      <c r="J42" s="15" t="s">
        <v>375</v>
      </c>
      <c r="K42" s="15" t="s">
        <v>353</v>
      </c>
      <c r="L42" s="15" t="s">
        <v>1302</v>
      </c>
      <c r="M42" s="15" t="s">
        <v>1326</v>
      </c>
      <c r="N42" s="60" t="s">
        <v>350</v>
      </c>
      <c r="O42" s="60"/>
      <c r="P42" s="15"/>
      <c r="Q42" s="37">
        <v>12.64</v>
      </c>
      <c r="R42" s="69">
        <f t="shared" si="3"/>
        <v>6.32</v>
      </c>
      <c r="S42" s="69">
        <f t="shared" si="4"/>
        <v>0.63200000000000001</v>
      </c>
      <c r="T42" s="38">
        <v>2</v>
      </c>
      <c r="U42" s="39" t="str">
        <f t="shared" si="2"/>
        <v>2-Pack</v>
      </c>
      <c r="V42" s="27">
        <v>10</v>
      </c>
      <c r="W42" s="28" t="s">
        <v>1183</v>
      </c>
      <c r="X42" s="15" t="s">
        <v>350</v>
      </c>
      <c r="Y42" s="38"/>
      <c r="Z42" s="15"/>
      <c r="AA42" s="27"/>
      <c r="AB42" s="15" t="s">
        <v>1184</v>
      </c>
      <c r="AC42" s="27">
        <v>1</v>
      </c>
      <c r="AD42" s="15" t="s">
        <v>1304</v>
      </c>
      <c r="AE42" s="67"/>
      <c r="AF42" s="15" t="s">
        <v>350</v>
      </c>
    </row>
    <row r="43" spans="1:32" s="24" customFormat="1">
      <c r="A43" s="106"/>
      <c r="B43" s="27">
        <v>36</v>
      </c>
      <c r="C43" s="27">
        <v>59</v>
      </c>
      <c r="D43" s="36">
        <v>45014</v>
      </c>
      <c r="E43" s="150" t="s">
        <v>85</v>
      </c>
      <c r="F43" s="150" t="s">
        <v>1325</v>
      </c>
      <c r="G43" s="151" t="s">
        <v>218</v>
      </c>
      <c r="H43" s="151" t="s">
        <v>217</v>
      </c>
      <c r="I43" s="15" t="s">
        <v>85</v>
      </c>
      <c r="J43" s="15" t="s">
        <v>1250</v>
      </c>
      <c r="K43" s="15" t="s">
        <v>353</v>
      </c>
      <c r="L43" s="15" t="s">
        <v>1251</v>
      </c>
      <c r="M43" s="15" t="s">
        <v>1327</v>
      </c>
      <c r="N43" s="60" t="s">
        <v>350</v>
      </c>
      <c r="O43" s="60"/>
      <c r="P43" s="15"/>
      <c r="Q43" s="37">
        <v>7.88</v>
      </c>
      <c r="R43" s="69">
        <f t="shared" si="3"/>
        <v>7.88</v>
      </c>
      <c r="S43" s="69">
        <f t="shared" si="4"/>
        <v>0.78800000000000003</v>
      </c>
      <c r="T43" s="38">
        <v>1</v>
      </c>
      <c r="U43" s="39" t="str">
        <f t="shared" si="2"/>
        <v>Single canister</v>
      </c>
      <c r="V43" s="27">
        <v>10</v>
      </c>
      <c r="W43" s="40"/>
      <c r="X43" s="15" t="s">
        <v>350</v>
      </c>
      <c r="Y43" s="38"/>
      <c r="Z43" s="15"/>
      <c r="AA43" s="27"/>
      <c r="AB43" s="15" t="s">
        <v>1306</v>
      </c>
      <c r="AC43" s="27">
        <v>1</v>
      </c>
      <c r="AD43" s="15" t="s">
        <v>472</v>
      </c>
      <c r="AE43" s="67"/>
      <c r="AF43" s="15"/>
    </row>
    <row r="44" spans="1:32" s="24" customFormat="1">
      <c r="A44" s="106"/>
      <c r="B44" s="27">
        <v>37</v>
      </c>
      <c r="C44" s="27">
        <v>59</v>
      </c>
      <c r="D44" s="36">
        <v>45014</v>
      </c>
      <c r="E44" s="150" t="s">
        <v>85</v>
      </c>
      <c r="F44" s="150" t="s">
        <v>1325</v>
      </c>
      <c r="G44" s="151" t="s">
        <v>218</v>
      </c>
      <c r="H44" s="151" t="s">
        <v>217</v>
      </c>
      <c r="I44" s="15" t="s">
        <v>85</v>
      </c>
      <c r="J44" s="15" t="s">
        <v>1250</v>
      </c>
      <c r="K44" s="15" t="s">
        <v>353</v>
      </c>
      <c r="L44" s="15" t="s">
        <v>1258</v>
      </c>
      <c r="M44" s="15" t="s">
        <v>1307</v>
      </c>
      <c r="N44" s="60" t="s">
        <v>350</v>
      </c>
      <c r="O44" s="60"/>
      <c r="P44" s="15"/>
      <c r="Q44" s="37">
        <v>14.88</v>
      </c>
      <c r="R44" s="69">
        <f t="shared" si="3"/>
        <v>7.44</v>
      </c>
      <c r="S44" s="69">
        <f t="shared" si="4"/>
        <v>0.74399999999999999</v>
      </c>
      <c r="T44" s="38">
        <v>2</v>
      </c>
      <c r="U44" s="39" t="str">
        <f t="shared" si="2"/>
        <v>2-Pack</v>
      </c>
      <c r="V44" s="27">
        <v>10</v>
      </c>
      <c r="W44" s="40"/>
      <c r="X44" s="15" t="s">
        <v>350</v>
      </c>
      <c r="Y44" s="38"/>
      <c r="Z44" s="15"/>
      <c r="AA44" s="27"/>
      <c r="AB44" s="15" t="s">
        <v>1306</v>
      </c>
      <c r="AC44" s="27">
        <v>1</v>
      </c>
      <c r="AD44" s="15" t="s">
        <v>472</v>
      </c>
      <c r="AE44" s="67"/>
      <c r="AF44" s="15"/>
    </row>
    <row r="45" spans="1:32" s="24" customFormat="1">
      <c r="A45" s="106"/>
      <c r="B45" s="27">
        <v>38</v>
      </c>
      <c r="C45" s="27">
        <v>59</v>
      </c>
      <c r="D45" s="36">
        <v>45014</v>
      </c>
      <c r="E45" s="150" t="s">
        <v>85</v>
      </c>
      <c r="F45" s="150" t="s">
        <v>1325</v>
      </c>
      <c r="G45" s="151" t="s">
        <v>218</v>
      </c>
      <c r="H45" s="151" t="s">
        <v>217</v>
      </c>
      <c r="I45" s="15" t="s">
        <v>85</v>
      </c>
      <c r="J45" s="15" t="s">
        <v>1250</v>
      </c>
      <c r="K45" s="15" t="s">
        <v>353</v>
      </c>
      <c r="L45" s="15" t="s">
        <v>1256</v>
      </c>
      <c r="M45" s="15" t="s">
        <v>1308</v>
      </c>
      <c r="N45" s="60" t="s">
        <v>350</v>
      </c>
      <c r="O45" s="60"/>
      <c r="P45" s="15"/>
      <c r="Q45" s="37">
        <v>21.88</v>
      </c>
      <c r="R45" s="69">
        <f t="shared" si="3"/>
        <v>5.47</v>
      </c>
      <c r="S45" s="69">
        <f t="shared" si="4"/>
        <v>0.54699999999999993</v>
      </c>
      <c r="T45" s="38">
        <v>4</v>
      </c>
      <c r="U45" s="39" t="str">
        <f t="shared" si="2"/>
        <v>4-Pack</v>
      </c>
      <c r="V45" s="27">
        <v>10</v>
      </c>
      <c r="W45" s="40"/>
      <c r="X45" s="15" t="s">
        <v>350</v>
      </c>
      <c r="Y45" s="38"/>
      <c r="Z45" s="15"/>
      <c r="AA45" s="27"/>
      <c r="AB45" s="15" t="s">
        <v>1306</v>
      </c>
      <c r="AC45" s="27">
        <v>1</v>
      </c>
      <c r="AD45" s="15" t="s">
        <v>472</v>
      </c>
      <c r="AE45" s="67"/>
      <c r="AF45" s="15"/>
    </row>
    <row r="46" spans="1:32" s="24" customFormat="1">
      <c r="A46" s="106"/>
      <c r="B46" s="27">
        <v>39</v>
      </c>
      <c r="C46" s="27">
        <v>60</v>
      </c>
      <c r="D46" s="36">
        <v>45014</v>
      </c>
      <c r="E46" s="150" t="s">
        <v>116</v>
      </c>
      <c r="F46" s="150" t="s">
        <v>1325</v>
      </c>
      <c r="G46" s="151" t="s">
        <v>220</v>
      </c>
      <c r="H46" s="151" t="s">
        <v>219</v>
      </c>
      <c r="I46" s="15" t="s">
        <v>414</v>
      </c>
      <c r="J46" s="15" t="s">
        <v>694</v>
      </c>
      <c r="K46" s="15" t="s">
        <v>353</v>
      </c>
      <c r="L46" s="15" t="s">
        <v>1151</v>
      </c>
      <c r="M46" s="15" t="s">
        <v>1309</v>
      </c>
      <c r="N46" s="60" t="s">
        <v>350</v>
      </c>
      <c r="O46" s="60"/>
      <c r="P46" s="15"/>
      <c r="Q46" s="37">
        <v>12.99</v>
      </c>
      <c r="R46" s="69">
        <f t="shared" si="3"/>
        <v>6.4950000000000001</v>
      </c>
      <c r="S46" s="69">
        <f t="shared" si="4"/>
        <v>0.64949999999999997</v>
      </c>
      <c r="T46" s="38">
        <v>2</v>
      </c>
      <c r="U46" s="39" t="str">
        <f t="shared" si="2"/>
        <v>2-Pack</v>
      </c>
      <c r="V46" s="27">
        <v>10</v>
      </c>
      <c r="W46" s="40"/>
      <c r="X46" s="15" t="s">
        <v>350</v>
      </c>
      <c r="Y46" s="38"/>
      <c r="Z46" s="15"/>
      <c r="AA46" s="27"/>
      <c r="AB46" s="15"/>
      <c r="AC46" s="27">
        <v>0</v>
      </c>
      <c r="AD46" s="15" t="s">
        <v>472</v>
      </c>
      <c r="AE46" s="67"/>
      <c r="AF46" s="15"/>
    </row>
    <row r="47" spans="1:32" s="24" customFormat="1">
      <c r="A47" s="106"/>
      <c r="B47" s="27">
        <v>40</v>
      </c>
      <c r="C47" s="27">
        <v>60</v>
      </c>
      <c r="D47" s="36">
        <v>45014</v>
      </c>
      <c r="E47" s="150" t="s">
        <v>116</v>
      </c>
      <c r="F47" s="150" t="s">
        <v>1325</v>
      </c>
      <c r="G47" s="151" t="s">
        <v>220</v>
      </c>
      <c r="H47" s="151" t="s">
        <v>219</v>
      </c>
      <c r="I47" s="15" t="s">
        <v>414</v>
      </c>
      <c r="J47" s="15" t="s">
        <v>694</v>
      </c>
      <c r="K47" s="15" t="s">
        <v>353</v>
      </c>
      <c r="L47" s="15" t="s">
        <v>1156</v>
      </c>
      <c r="M47" s="15" t="s">
        <v>1310</v>
      </c>
      <c r="N47" s="60" t="s">
        <v>350</v>
      </c>
      <c r="O47" s="60"/>
      <c r="P47" s="15"/>
      <c r="Q47" s="37">
        <v>6.99</v>
      </c>
      <c r="R47" s="69">
        <f t="shared" si="3"/>
        <v>6.99</v>
      </c>
      <c r="S47" s="69">
        <f t="shared" si="4"/>
        <v>0.69900000000000007</v>
      </c>
      <c r="T47" s="38">
        <v>1</v>
      </c>
      <c r="U47" s="39" t="str">
        <f t="shared" si="2"/>
        <v>Single canister</v>
      </c>
      <c r="V47" s="27">
        <v>10</v>
      </c>
      <c r="W47" s="40"/>
      <c r="X47" s="15" t="s">
        <v>350</v>
      </c>
      <c r="Y47" s="38"/>
      <c r="Z47" s="15"/>
      <c r="AA47" s="27"/>
      <c r="AB47" s="15"/>
      <c r="AC47" s="27">
        <v>0</v>
      </c>
      <c r="AD47" s="15" t="s">
        <v>472</v>
      </c>
      <c r="AE47" s="67"/>
      <c r="AF47" s="15"/>
    </row>
    <row r="48" spans="1:32" s="24" customFormat="1">
      <c r="A48" s="106"/>
      <c r="B48" s="27">
        <v>41</v>
      </c>
      <c r="C48" s="27">
        <v>61</v>
      </c>
      <c r="D48" s="36">
        <v>45014</v>
      </c>
      <c r="E48" s="150" t="s">
        <v>93</v>
      </c>
      <c r="F48" s="150" t="s">
        <v>1325</v>
      </c>
      <c r="G48" s="151" t="s">
        <v>222</v>
      </c>
      <c r="H48" s="151" t="s">
        <v>221</v>
      </c>
      <c r="I48" s="15" t="s">
        <v>706</v>
      </c>
      <c r="J48" s="15" t="s">
        <v>707</v>
      </c>
      <c r="K48" s="15" t="s">
        <v>353</v>
      </c>
      <c r="L48" s="15" t="s">
        <v>1311</v>
      </c>
      <c r="M48" s="15" t="s">
        <v>1068</v>
      </c>
      <c r="N48" s="60" t="s">
        <v>350</v>
      </c>
      <c r="O48" s="60"/>
      <c r="P48" s="15"/>
      <c r="Q48" s="37">
        <v>20.89</v>
      </c>
      <c r="R48" s="69">
        <f t="shared" si="3"/>
        <v>6.9633333333333338</v>
      </c>
      <c r="S48" s="69">
        <f t="shared" si="4"/>
        <v>0.69633333333333336</v>
      </c>
      <c r="T48" s="38">
        <v>3</v>
      </c>
      <c r="U48" s="39" t="str">
        <f t="shared" si="2"/>
        <v>3-Pack</v>
      </c>
      <c r="V48" s="27">
        <v>10</v>
      </c>
      <c r="W48" s="40"/>
      <c r="X48" s="15" t="s">
        <v>350</v>
      </c>
      <c r="Y48" s="38"/>
      <c r="Z48" s="15"/>
      <c r="AA48" s="27"/>
      <c r="AB48" s="15" t="s">
        <v>1312</v>
      </c>
      <c r="AC48" s="27">
        <v>1</v>
      </c>
      <c r="AD48" s="15" t="s">
        <v>472</v>
      </c>
      <c r="AE48" s="67"/>
      <c r="AF48" s="15" t="s">
        <v>1313</v>
      </c>
    </row>
    <row r="49" spans="1:32" s="24" customFormat="1">
      <c r="A49" s="106"/>
      <c r="B49" s="27">
        <v>42</v>
      </c>
      <c r="C49" s="27">
        <v>61</v>
      </c>
      <c r="D49" s="36">
        <v>45014</v>
      </c>
      <c r="E49" s="150" t="s">
        <v>93</v>
      </c>
      <c r="F49" s="150" t="s">
        <v>1325</v>
      </c>
      <c r="G49" s="151" t="s">
        <v>222</v>
      </c>
      <c r="H49" s="151" t="s">
        <v>221</v>
      </c>
      <c r="I49" s="15" t="s">
        <v>706</v>
      </c>
      <c r="J49" s="15" t="s">
        <v>707</v>
      </c>
      <c r="K49" s="15" t="s">
        <v>353</v>
      </c>
      <c r="L49" s="15" t="s">
        <v>1314</v>
      </c>
      <c r="M49" s="15" t="s">
        <v>1076</v>
      </c>
      <c r="N49" s="60" t="s">
        <v>350</v>
      </c>
      <c r="O49" s="60"/>
      <c r="P49" s="15"/>
      <c r="Q49" s="37">
        <v>10.99</v>
      </c>
      <c r="R49" s="69">
        <f t="shared" si="3"/>
        <v>10.99</v>
      </c>
      <c r="S49" s="69">
        <f t="shared" si="4"/>
        <v>1.099</v>
      </c>
      <c r="T49" s="38">
        <v>1</v>
      </c>
      <c r="U49" s="39" t="str">
        <f t="shared" si="2"/>
        <v>Single canister</v>
      </c>
      <c r="V49" s="27">
        <v>10</v>
      </c>
      <c r="W49" s="40"/>
      <c r="X49" s="15" t="s">
        <v>350</v>
      </c>
      <c r="Y49" s="38"/>
      <c r="Z49" s="15"/>
      <c r="AA49" s="27"/>
      <c r="AB49" s="15" t="s">
        <v>1312</v>
      </c>
      <c r="AC49" s="27">
        <v>1</v>
      </c>
      <c r="AD49" s="15" t="s">
        <v>472</v>
      </c>
      <c r="AE49" s="67"/>
      <c r="AF49" s="15" t="s">
        <v>1313</v>
      </c>
    </row>
    <row r="50" spans="1:32" s="24" customFormat="1">
      <c r="A50" s="106"/>
      <c r="B50" s="27">
        <v>43</v>
      </c>
      <c r="C50" s="27">
        <v>61</v>
      </c>
      <c r="D50" s="36">
        <v>45014</v>
      </c>
      <c r="E50" s="150" t="s">
        <v>93</v>
      </c>
      <c r="F50" s="150" t="s">
        <v>1325</v>
      </c>
      <c r="G50" s="151" t="s">
        <v>222</v>
      </c>
      <c r="H50" s="151" t="s">
        <v>221</v>
      </c>
      <c r="I50" s="15" t="s">
        <v>706</v>
      </c>
      <c r="J50" s="15" t="s">
        <v>707</v>
      </c>
      <c r="K50" s="15" t="s">
        <v>353</v>
      </c>
      <c r="L50" s="15" t="s">
        <v>1315</v>
      </c>
      <c r="M50" s="15" t="s">
        <v>1078</v>
      </c>
      <c r="N50" s="60" t="s">
        <v>350</v>
      </c>
      <c r="O50" s="60"/>
      <c r="P50" s="15"/>
      <c r="Q50" s="37">
        <v>7.49</v>
      </c>
      <c r="R50" s="69">
        <f t="shared" si="3"/>
        <v>7.49</v>
      </c>
      <c r="S50" s="69">
        <f t="shared" si="4"/>
        <v>2.14</v>
      </c>
      <c r="T50" s="38">
        <v>1</v>
      </c>
      <c r="U50" s="39" t="str">
        <f t="shared" si="2"/>
        <v>Single canister</v>
      </c>
      <c r="V50" s="27">
        <v>3.5</v>
      </c>
      <c r="W50" s="40"/>
      <c r="X50" s="15" t="s">
        <v>350</v>
      </c>
      <c r="Y50" s="38"/>
      <c r="Z50" s="15"/>
      <c r="AA50" s="27"/>
      <c r="AB50" s="15" t="s">
        <v>1312</v>
      </c>
      <c r="AC50" s="27">
        <v>1</v>
      </c>
      <c r="AD50" s="15" t="s">
        <v>472</v>
      </c>
      <c r="AE50" s="67"/>
      <c r="AF50" s="15" t="s">
        <v>1313</v>
      </c>
    </row>
    <row r="51" spans="1:32" s="24" customFormat="1">
      <c r="A51" s="106"/>
      <c r="B51" s="27">
        <v>44</v>
      </c>
      <c r="C51" s="27">
        <v>62</v>
      </c>
      <c r="D51" s="36">
        <v>45014</v>
      </c>
      <c r="E51" s="150" t="s">
        <v>85</v>
      </c>
      <c r="F51" s="150" t="s">
        <v>1328</v>
      </c>
      <c r="G51" s="151" t="s">
        <v>224</v>
      </c>
      <c r="H51" s="151" t="s">
        <v>223</v>
      </c>
      <c r="I51" s="15" t="s">
        <v>374</v>
      </c>
      <c r="J51" s="15" t="s">
        <v>375</v>
      </c>
      <c r="K51" s="15" t="s">
        <v>353</v>
      </c>
      <c r="L51" s="15" t="s">
        <v>1302</v>
      </c>
      <c r="M51" s="15" t="s">
        <v>1323</v>
      </c>
      <c r="N51" s="60" t="s">
        <v>350</v>
      </c>
      <c r="O51" s="60"/>
      <c r="P51" s="15"/>
      <c r="Q51" s="37">
        <v>12.64</v>
      </c>
      <c r="R51" s="69">
        <f t="shared" si="3"/>
        <v>6.32</v>
      </c>
      <c r="S51" s="69">
        <f t="shared" si="4"/>
        <v>0.63200000000000001</v>
      </c>
      <c r="T51" s="38">
        <v>2</v>
      </c>
      <c r="U51" s="39" t="str">
        <f t="shared" si="2"/>
        <v>2-Pack</v>
      </c>
      <c r="V51" s="27">
        <v>10</v>
      </c>
      <c r="W51" s="28" t="s">
        <v>1183</v>
      </c>
      <c r="X51" s="15" t="s">
        <v>350</v>
      </c>
      <c r="Y51" s="38"/>
      <c r="Z51" s="15"/>
      <c r="AA51" s="27"/>
      <c r="AB51" s="15" t="s">
        <v>1184</v>
      </c>
      <c r="AC51" s="27">
        <v>1</v>
      </c>
      <c r="AD51" s="15" t="s">
        <v>1304</v>
      </c>
      <c r="AE51" s="67" t="s">
        <v>350</v>
      </c>
      <c r="AF51" s="15" t="s">
        <v>350</v>
      </c>
    </row>
    <row r="52" spans="1:32" s="24" customFormat="1">
      <c r="A52" s="106"/>
      <c r="B52" s="27">
        <v>45</v>
      </c>
      <c r="C52" s="27">
        <v>62</v>
      </c>
      <c r="D52" s="36">
        <v>45014</v>
      </c>
      <c r="E52" s="150" t="s">
        <v>85</v>
      </c>
      <c r="F52" s="150" t="s">
        <v>1328</v>
      </c>
      <c r="G52" s="151" t="s">
        <v>224</v>
      </c>
      <c r="H52" s="151" t="s">
        <v>223</v>
      </c>
      <c r="I52" s="15" t="s">
        <v>85</v>
      </c>
      <c r="J52" s="15" t="s">
        <v>1250</v>
      </c>
      <c r="K52" s="15" t="s">
        <v>353</v>
      </c>
      <c r="L52" s="15" t="s">
        <v>1251</v>
      </c>
      <c r="M52" s="15" t="s">
        <v>1324</v>
      </c>
      <c r="N52" s="60" t="s">
        <v>350</v>
      </c>
      <c r="O52" s="60"/>
      <c r="P52" s="15"/>
      <c r="Q52" s="37">
        <v>7.88</v>
      </c>
      <c r="R52" s="69">
        <f t="shared" si="3"/>
        <v>7.88</v>
      </c>
      <c r="S52" s="69">
        <f t="shared" si="4"/>
        <v>0.78800000000000003</v>
      </c>
      <c r="T52" s="38">
        <v>1</v>
      </c>
      <c r="U52" s="39" t="str">
        <f t="shared" si="2"/>
        <v>Single canister</v>
      </c>
      <c r="V52" s="27">
        <v>10</v>
      </c>
      <c r="W52" s="40"/>
      <c r="X52" s="15" t="s">
        <v>350</v>
      </c>
      <c r="Y52" s="38"/>
      <c r="Z52" s="15"/>
      <c r="AA52" s="27"/>
      <c r="AB52" s="15" t="s">
        <v>1306</v>
      </c>
      <c r="AC52" s="27">
        <v>1</v>
      </c>
      <c r="AD52" s="15" t="s">
        <v>472</v>
      </c>
      <c r="AE52" s="67"/>
      <c r="AF52" s="15"/>
    </row>
    <row r="53" spans="1:32" s="24" customFormat="1">
      <c r="A53" s="106"/>
      <c r="B53" s="27">
        <v>46</v>
      </c>
      <c r="C53" s="27">
        <v>63</v>
      </c>
      <c r="D53" s="36">
        <v>45014</v>
      </c>
      <c r="E53" s="150" t="s">
        <v>116</v>
      </c>
      <c r="F53" s="150" t="s">
        <v>1328</v>
      </c>
      <c r="G53" s="151" t="s">
        <v>226</v>
      </c>
      <c r="H53" s="151" t="s">
        <v>225</v>
      </c>
      <c r="I53" s="15" t="s">
        <v>414</v>
      </c>
      <c r="J53" s="15" t="s">
        <v>694</v>
      </c>
      <c r="K53" s="15" t="s">
        <v>353</v>
      </c>
      <c r="L53" s="15" t="s">
        <v>1156</v>
      </c>
      <c r="M53" s="15" t="s">
        <v>1310</v>
      </c>
      <c r="N53" s="60" t="s">
        <v>350</v>
      </c>
      <c r="O53" s="60"/>
      <c r="P53" s="15"/>
      <c r="Q53" s="37">
        <v>6.99</v>
      </c>
      <c r="R53" s="69">
        <f t="shared" si="3"/>
        <v>6.99</v>
      </c>
      <c r="S53" s="69">
        <f t="shared" si="4"/>
        <v>0.69900000000000007</v>
      </c>
      <c r="T53" s="38">
        <v>1</v>
      </c>
      <c r="U53" s="39" t="str">
        <f t="shared" si="2"/>
        <v>Single canister</v>
      </c>
      <c r="V53" s="27">
        <v>10</v>
      </c>
      <c r="W53" s="40"/>
      <c r="X53" s="15" t="s">
        <v>350</v>
      </c>
      <c r="Y53" s="38"/>
      <c r="Z53" s="15"/>
      <c r="AA53" s="27"/>
      <c r="AB53" s="15"/>
      <c r="AC53" s="27">
        <v>0</v>
      </c>
      <c r="AD53" s="15" t="s">
        <v>472</v>
      </c>
      <c r="AE53" s="67"/>
      <c r="AF53" s="15"/>
    </row>
    <row r="54" spans="1:32" s="24" customFormat="1">
      <c r="A54" s="106"/>
      <c r="B54" s="27">
        <v>47</v>
      </c>
      <c r="C54" s="27">
        <v>64</v>
      </c>
      <c r="D54" s="36">
        <v>45014</v>
      </c>
      <c r="E54" s="150" t="s">
        <v>93</v>
      </c>
      <c r="F54" s="150" t="s">
        <v>1328</v>
      </c>
      <c r="G54" s="151" t="s">
        <v>228</v>
      </c>
      <c r="H54" s="151" t="s">
        <v>227</v>
      </c>
      <c r="I54" s="15" t="s">
        <v>706</v>
      </c>
      <c r="J54" s="15" t="s">
        <v>707</v>
      </c>
      <c r="K54" s="15" t="s">
        <v>353</v>
      </c>
      <c r="L54" s="15" t="s">
        <v>1314</v>
      </c>
      <c r="M54" s="15" t="s">
        <v>1076</v>
      </c>
      <c r="N54" s="60" t="s">
        <v>350</v>
      </c>
      <c r="O54" s="60"/>
      <c r="P54" s="15"/>
      <c r="Q54" s="37">
        <v>10.99</v>
      </c>
      <c r="R54" s="69">
        <f t="shared" si="3"/>
        <v>10.99</v>
      </c>
      <c r="S54" s="69">
        <f t="shared" si="4"/>
        <v>1.099</v>
      </c>
      <c r="T54" s="38">
        <v>1</v>
      </c>
      <c r="U54" s="39" t="str">
        <f t="shared" si="2"/>
        <v>Single canister</v>
      </c>
      <c r="V54" s="27">
        <v>10</v>
      </c>
      <c r="W54" s="40"/>
      <c r="X54" s="15" t="s">
        <v>350</v>
      </c>
      <c r="Y54" s="38"/>
      <c r="Z54" s="15"/>
      <c r="AA54" s="27"/>
      <c r="AB54" s="15" t="s">
        <v>1312</v>
      </c>
      <c r="AC54" s="27">
        <v>1</v>
      </c>
      <c r="AD54" s="15" t="s">
        <v>472</v>
      </c>
      <c r="AE54" s="67"/>
      <c r="AF54" s="15" t="s">
        <v>1313</v>
      </c>
    </row>
    <row r="55" spans="1:32" s="24" customFormat="1">
      <c r="A55" s="106"/>
      <c r="B55" s="27">
        <v>48</v>
      </c>
      <c r="C55" s="27">
        <v>64</v>
      </c>
      <c r="D55" s="36">
        <v>45014</v>
      </c>
      <c r="E55" s="150" t="s">
        <v>93</v>
      </c>
      <c r="F55" s="150" t="s">
        <v>1328</v>
      </c>
      <c r="G55" s="151" t="s">
        <v>228</v>
      </c>
      <c r="H55" s="151" t="s">
        <v>227</v>
      </c>
      <c r="I55" s="15" t="s">
        <v>706</v>
      </c>
      <c r="J55" s="15" t="s">
        <v>707</v>
      </c>
      <c r="K55" s="15" t="s">
        <v>353</v>
      </c>
      <c r="L55" s="15" t="s">
        <v>1315</v>
      </c>
      <c r="M55" s="15" t="s">
        <v>1078</v>
      </c>
      <c r="N55" s="60" t="s">
        <v>350</v>
      </c>
      <c r="O55" s="60"/>
      <c r="P55" s="15"/>
      <c r="Q55" s="37">
        <v>7.49</v>
      </c>
      <c r="R55" s="69">
        <f t="shared" si="3"/>
        <v>7.49</v>
      </c>
      <c r="S55" s="69">
        <f t="shared" si="4"/>
        <v>2.14</v>
      </c>
      <c r="T55" s="38">
        <v>1</v>
      </c>
      <c r="U55" s="39" t="str">
        <f t="shared" ref="U55:U86" si="5">IF(T55=1,"Single canister",CONCATENATE(T55,"-Pack"))</f>
        <v>Single canister</v>
      </c>
      <c r="V55" s="27">
        <v>3.5</v>
      </c>
      <c r="W55" s="40"/>
      <c r="X55" s="15" t="s">
        <v>350</v>
      </c>
      <c r="Y55" s="38"/>
      <c r="Z55" s="15"/>
      <c r="AA55" s="27"/>
      <c r="AB55" s="15" t="s">
        <v>1312</v>
      </c>
      <c r="AC55" s="27">
        <v>1</v>
      </c>
      <c r="AD55" s="15" t="s">
        <v>472</v>
      </c>
      <c r="AE55" s="67"/>
      <c r="AF55" s="15" t="s">
        <v>1313</v>
      </c>
    </row>
    <row r="56" spans="1:32" s="24" customFormat="1">
      <c r="A56" s="106"/>
      <c r="B56" s="27">
        <v>49</v>
      </c>
      <c r="C56" s="27">
        <v>65</v>
      </c>
      <c r="D56" s="36">
        <v>45014</v>
      </c>
      <c r="E56" s="150" t="s">
        <v>85</v>
      </c>
      <c r="F56" s="150" t="s">
        <v>1329</v>
      </c>
      <c r="G56" s="151" t="s">
        <v>230</v>
      </c>
      <c r="H56" s="151" t="s">
        <v>229</v>
      </c>
      <c r="I56" s="15" t="s">
        <v>85</v>
      </c>
      <c r="J56" s="15" t="s">
        <v>1250</v>
      </c>
      <c r="K56" s="15" t="s">
        <v>353</v>
      </c>
      <c r="L56" s="15" t="s">
        <v>1251</v>
      </c>
      <c r="M56" s="15" t="s">
        <v>1318</v>
      </c>
      <c r="N56" s="60" t="s">
        <v>350</v>
      </c>
      <c r="O56" s="60"/>
      <c r="P56" s="15"/>
      <c r="Q56" s="37">
        <v>4.97</v>
      </c>
      <c r="R56" s="69">
        <f t="shared" si="3"/>
        <v>4.97</v>
      </c>
      <c r="S56" s="69">
        <f t="shared" si="4"/>
        <v>0.497</v>
      </c>
      <c r="T56" s="38">
        <v>1</v>
      </c>
      <c r="U56" s="39" t="str">
        <f t="shared" si="5"/>
        <v>Single canister</v>
      </c>
      <c r="V56" s="27">
        <v>10</v>
      </c>
      <c r="W56" s="40"/>
      <c r="X56" s="15" t="s">
        <v>350</v>
      </c>
      <c r="Y56" s="38"/>
      <c r="Z56" s="15"/>
      <c r="AA56" s="27"/>
      <c r="AB56" s="15" t="s">
        <v>1306</v>
      </c>
      <c r="AC56" s="27">
        <v>1</v>
      </c>
      <c r="AD56" s="15" t="s">
        <v>472</v>
      </c>
      <c r="AE56" s="67"/>
      <c r="AF56" s="15"/>
    </row>
    <row r="57" spans="1:32" s="24" customFormat="1">
      <c r="A57" s="106"/>
      <c r="B57" s="27">
        <v>50</v>
      </c>
      <c r="C57" s="27">
        <v>65</v>
      </c>
      <c r="D57" s="36">
        <v>45014</v>
      </c>
      <c r="E57" s="150" t="s">
        <v>85</v>
      </c>
      <c r="F57" s="150" t="s">
        <v>1329</v>
      </c>
      <c r="G57" s="151" t="s">
        <v>230</v>
      </c>
      <c r="H57" s="151" t="s">
        <v>229</v>
      </c>
      <c r="I57" s="15" t="s">
        <v>85</v>
      </c>
      <c r="J57" s="15" t="s">
        <v>1250</v>
      </c>
      <c r="K57" s="15" t="s">
        <v>353</v>
      </c>
      <c r="L57" s="15" t="s">
        <v>1258</v>
      </c>
      <c r="M57" s="15" t="s">
        <v>1320</v>
      </c>
      <c r="N57" s="60" t="s">
        <v>350</v>
      </c>
      <c r="O57" s="60"/>
      <c r="P57" s="15"/>
      <c r="Q57" s="37">
        <v>9.6300000000000008</v>
      </c>
      <c r="R57" s="69">
        <f t="shared" si="3"/>
        <v>4.8150000000000004</v>
      </c>
      <c r="S57" s="69">
        <f t="shared" si="4"/>
        <v>0.48150000000000004</v>
      </c>
      <c r="T57" s="38">
        <v>2</v>
      </c>
      <c r="U57" s="39" t="str">
        <f t="shared" si="5"/>
        <v>2-Pack</v>
      </c>
      <c r="V57" s="27">
        <v>10</v>
      </c>
      <c r="W57" s="40"/>
      <c r="X57" s="15" t="s">
        <v>350</v>
      </c>
      <c r="Y57" s="38"/>
      <c r="Z57" s="15"/>
      <c r="AA57" s="27"/>
      <c r="AB57" s="15" t="s">
        <v>1306</v>
      </c>
      <c r="AC57" s="27">
        <v>1</v>
      </c>
      <c r="AD57" s="15" t="s">
        <v>472</v>
      </c>
      <c r="AE57" s="67"/>
      <c r="AF57" s="15"/>
    </row>
    <row r="58" spans="1:32" s="24" customFormat="1">
      <c r="A58" s="106"/>
      <c r="B58" s="27">
        <v>51</v>
      </c>
      <c r="C58" s="27">
        <v>65</v>
      </c>
      <c r="D58" s="36">
        <v>45014</v>
      </c>
      <c r="E58" s="150" t="s">
        <v>85</v>
      </c>
      <c r="F58" s="150" t="s">
        <v>1329</v>
      </c>
      <c r="G58" s="151" t="s">
        <v>230</v>
      </c>
      <c r="H58" s="151" t="s">
        <v>229</v>
      </c>
      <c r="I58" s="15" t="s">
        <v>85</v>
      </c>
      <c r="J58" s="15" t="s">
        <v>1250</v>
      </c>
      <c r="K58" s="15" t="s">
        <v>353</v>
      </c>
      <c r="L58" s="15" t="s">
        <v>1256</v>
      </c>
      <c r="M58" s="15" t="s">
        <v>1330</v>
      </c>
      <c r="N58" s="60" t="s">
        <v>350</v>
      </c>
      <c r="O58" s="60"/>
      <c r="P58" s="15"/>
      <c r="Q58" s="37">
        <v>13.97</v>
      </c>
      <c r="R58" s="69">
        <f t="shared" si="3"/>
        <v>3.4925000000000002</v>
      </c>
      <c r="S58" s="69">
        <f t="shared" si="4"/>
        <v>0.34925</v>
      </c>
      <c r="T58" s="38">
        <v>4</v>
      </c>
      <c r="U58" s="39" t="str">
        <f t="shared" si="5"/>
        <v>4-Pack</v>
      </c>
      <c r="V58" s="27">
        <v>10</v>
      </c>
      <c r="W58" s="40"/>
      <c r="X58" s="15" t="s">
        <v>350</v>
      </c>
      <c r="Y58" s="38"/>
      <c r="Z58" s="15"/>
      <c r="AA58" s="27"/>
      <c r="AB58" s="15" t="s">
        <v>1306</v>
      </c>
      <c r="AC58" s="27">
        <v>1</v>
      </c>
      <c r="AD58" s="15" t="s">
        <v>472</v>
      </c>
      <c r="AE58" s="67"/>
      <c r="AF58" s="15"/>
    </row>
    <row r="59" spans="1:32" s="24" customFormat="1">
      <c r="A59" s="106"/>
      <c r="B59" s="27">
        <v>52</v>
      </c>
      <c r="C59" s="27">
        <v>66</v>
      </c>
      <c r="D59" s="36">
        <v>45014</v>
      </c>
      <c r="E59" s="150" t="s">
        <v>116</v>
      </c>
      <c r="F59" s="150" t="s">
        <v>1329</v>
      </c>
      <c r="G59" s="151" t="s">
        <v>232</v>
      </c>
      <c r="H59" s="151" t="s">
        <v>231</v>
      </c>
      <c r="I59" s="15" t="s">
        <v>414</v>
      </c>
      <c r="J59" s="15" t="s">
        <v>694</v>
      </c>
      <c r="K59" s="15" t="s">
        <v>353</v>
      </c>
      <c r="L59" s="15" t="s">
        <v>1151</v>
      </c>
      <c r="M59" s="15" t="s">
        <v>1309</v>
      </c>
      <c r="N59" s="60" t="s">
        <v>350</v>
      </c>
      <c r="O59" s="60"/>
      <c r="P59" s="15"/>
      <c r="Q59" s="37">
        <v>12.99</v>
      </c>
      <c r="R59" s="69">
        <f t="shared" si="3"/>
        <v>6.4950000000000001</v>
      </c>
      <c r="S59" s="69">
        <f t="shared" si="4"/>
        <v>0.64949999999999997</v>
      </c>
      <c r="T59" s="38">
        <v>2</v>
      </c>
      <c r="U59" s="39" t="str">
        <f t="shared" si="5"/>
        <v>2-Pack</v>
      </c>
      <c r="V59" s="27">
        <v>10</v>
      </c>
      <c r="W59" s="40"/>
      <c r="X59" s="15" t="s">
        <v>350</v>
      </c>
      <c r="Y59" s="38"/>
      <c r="Z59" s="15"/>
      <c r="AA59" s="27"/>
      <c r="AB59" s="15"/>
      <c r="AC59" s="27">
        <v>0</v>
      </c>
      <c r="AD59" s="15" t="s">
        <v>472</v>
      </c>
      <c r="AE59" s="67"/>
      <c r="AF59" s="15"/>
    </row>
    <row r="60" spans="1:32" s="24" customFormat="1">
      <c r="A60" s="106"/>
      <c r="B60" s="27">
        <v>53</v>
      </c>
      <c r="C60" s="27">
        <v>66</v>
      </c>
      <c r="D60" s="36">
        <v>45014</v>
      </c>
      <c r="E60" s="150" t="s">
        <v>116</v>
      </c>
      <c r="F60" s="150" t="s">
        <v>1329</v>
      </c>
      <c r="G60" s="151" t="s">
        <v>232</v>
      </c>
      <c r="H60" s="151" t="s">
        <v>231</v>
      </c>
      <c r="I60" s="15" t="s">
        <v>414</v>
      </c>
      <c r="J60" s="15" t="s">
        <v>694</v>
      </c>
      <c r="K60" s="15" t="s">
        <v>353</v>
      </c>
      <c r="L60" s="15" t="s">
        <v>1156</v>
      </c>
      <c r="M60" s="15" t="s">
        <v>1310</v>
      </c>
      <c r="N60" s="60" t="s">
        <v>350</v>
      </c>
      <c r="O60" s="60"/>
      <c r="P60" s="15"/>
      <c r="Q60" s="37">
        <v>6.99</v>
      </c>
      <c r="R60" s="69">
        <f t="shared" si="3"/>
        <v>6.99</v>
      </c>
      <c r="S60" s="69">
        <f t="shared" si="4"/>
        <v>0.69900000000000007</v>
      </c>
      <c r="T60" s="38">
        <v>1</v>
      </c>
      <c r="U60" s="39" t="str">
        <f t="shared" si="5"/>
        <v>Single canister</v>
      </c>
      <c r="V60" s="27">
        <v>10</v>
      </c>
      <c r="W60" s="40"/>
      <c r="X60" s="15" t="s">
        <v>350</v>
      </c>
      <c r="Y60" s="38"/>
      <c r="Z60" s="15"/>
      <c r="AA60" s="27"/>
      <c r="AB60" s="15"/>
      <c r="AC60" s="27">
        <v>0</v>
      </c>
      <c r="AD60" s="15" t="s">
        <v>472</v>
      </c>
      <c r="AE60" s="67"/>
      <c r="AF60" s="15"/>
    </row>
    <row r="61" spans="1:32" s="24" customFormat="1">
      <c r="A61" s="106"/>
      <c r="B61" s="27">
        <v>54</v>
      </c>
      <c r="C61" s="27">
        <v>67</v>
      </c>
      <c r="D61" s="36">
        <v>45014</v>
      </c>
      <c r="E61" s="150" t="s">
        <v>93</v>
      </c>
      <c r="F61" s="150" t="s">
        <v>1329</v>
      </c>
      <c r="G61" s="151" t="s">
        <v>234</v>
      </c>
      <c r="H61" s="151" t="s">
        <v>233</v>
      </c>
      <c r="I61" s="15" t="s">
        <v>706</v>
      </c>
      <c r="J61" s="15" t="s">
        <v>707</v>
      </c>
      <c r="K61" s="15" t="s">
        <v>353</v>
      </c>
      <c r="L61" s="15" t="s">
        <v>1311</v>
      </c>
      <c r="M61" s="15" t="s">
        <v>1068</v>
      </c>
      <c r="N61" s="60" t="s">
        <v>350</v>
      </c>
      <c r="O61" s="60"/>
      <c r="P61" s="15"/>
      <c r="Q61" s="37">
        <v>20.89</v>
      </c>
      <c r="R61" s="69">
        <f t="shared" si="3"/>
        <v>6.9633333333333338</v>
      </c>
      <c r="S61" s="69">
        <f t="shared" si="4"/>
        <v>0.69633333333333336</v>
      </c>
      <c r="T61" s="38">
        <v>3</v>
      </c>
      <c r="U61" s="39" t="str">
        <f t="shared" si="5"/>
        <v>3-Pack</v>
      </c>
      <c r="V61" s="27">
        <v>10</v>
      </c>
      <c r="W61" s="40"/>
      <c r="X61" s="15" t="s">
        <v>350</v>
      </c>
      <c r="Y61" s="38"/>
      <c r="Z61" s="15"/>
      <c r="AA61" s="27"/>
      <c r="AB61" s="15" t="s">
        <v>1312</v>
      </c>
      <c r="AC61" s="27">
        <v>1</v>
      </c>
      <c r="AD61" s="15" t="s">
        <v>472</v>
      </c>
      <c r="AE61" s="67"/>
      <c r="AF61" s="15" t="s">
        <v>1313</v>
      </c>
    </row>
    <row r="62" spans="1:32" s="24" customFormat="1">
      <c r="A62" s="106"/>
      <c r="B62" s="27">
        <v>55</v>
      </c>
      <c r="C62" s="27">
        <v>67</v>
      </c>
      <c r="D62" s="36">
        <v>45014</v>
      </c>
      <c r="E62" s="150" t="s">
        <v>93</v>
      </c>
      <c r="F62" s="150" t="s">
        <v>1329</v>
      </c>
      <c r="G62" s="151" t="s">
        <v>234</v>
      </c>
      <c r="H62" s="151" t="s">
        <v>233</v>
      </c>
      <c r="I62" s="15" t="s">
        <v>706</v>
      </c>
      <c r="J62" s="15" t="s">
        <v>707</v>
      </c>
      <c r="K62" s="15" t="s">
        <v>353</v>
      </c>
      <c r="L62" s="15" t="s">
        <v>1314</v>
      </c>
      <c r="M62" s="15" t="s">
        <v>1076</v>
      </c>
      <c r="N62" s="60" t="s">
        <v>350</v>
      </c>
      <c r="O62" s="60"/>
      <c r="P62" s="15"/>
      <c r="Q62" s="37">
        <v>10.99</v>
      </c>
      <c r="R62" s="69">
        <f t="shared" si="3"/>
        <v>10.99</v>
      </c>
      <c r="S62" s="69">
        <f t="shared" si="4"/>
        <v>1.099</v>
      </c>
      <c r="T62" s="38">
        <v>1</v>
      </c>
      <c r="U62" s="39" t="str">
        <f t="shared" si="5"/>
        <v>Single canister</v>
      </c>
      <c r="V62" s="27">
        <v>10</v>
      </c>
      <c r="W62" s="40"/>
      <c r="X62" s="15" t="s">
        <v>350</v>
      </c>
      <c r="Y62" s="38"/>
      <c r="Z62" s="15"/>
      <c r="AA62" s="27"/>
      <c r="AB62" s="15" t="s">
        <v>1312</v>
      </c>
      <c r="AC62" s="27">
        <v>1</v>
      </c>
      <c r="AD62" s="15" t="s">
        <v>472</v>
      </c>
      <c r="AE62" s="67"/>
      <c r="AF62" s="15" t="s">
        <v>1313</v>
      </c>
    </row>
    <row r="63" spans="1:32" s="24" customFormat="1">
      <c r="A63" s="106"/>
      <c r="B63" s="27">
        <v>56</v>
      </c>
      <c r="C63" s="27">
        <v>67</v>
      </c>
      <c r="D63" s="36">
        <v>45014</v>
      </c>
      <c r="E63" s="150" t="s">
        <v>93</v>
      </c>
      <c r="F63" s="150" t="s">
        <v>1329</v>
      </c>
      <c r="G63" s="151" t="s">
        <v>234</v>
      </c>
      <c r="H63" s="151" t="s">
        <v>233</v>
      </c>
      <c r="I63" s="15" t="s">
        <v>706</v>
      </c>
      <c r="J63" s="15" t="s">
        <v>707</v>
      </c>
      <c r="K63" s="15" t="s">
        <v>353</v>
      </c>
      <c r="L63" s="15" t="s">
        <v>1315</v>
      </c>
      <c r="M63" s="15" t="s">
        <v>1078</v>
      </c>
      <c r="N63" s="60" t="s">
        <v>350</v>
      </c>
      <c r="O63" s="60"/>
      <c r="P63" s="15"/>
      <c r="Q63" s="37">
        <v>7.49</v>
      </c>
      <c r="R63" s="69">
        <f t="shared" si="3"/>
        <v>7.49</v>
      </c>
      <c r="S63" s="69">
        <f t="shared" si="4"/>
        <v>2.14</v>
      </c>
      <c r="T63" s="38">
        <v>1</v>
      </c>
      <c r="U63" s="39" t="str">
        <f t="shared" si="5"/>
        <v>Single canister</v>
      </c>
      <c r="V63" s="27">
        <v>3.5</v>
      </c>
      <c r="W63" s="40"/>
      <c r="X63" s="15" t="s">
        <v>350</v>
      </c>
      <c r="Y63" s="38"/>
      <c r="Z63" s="15"/>
      <c r="AA63" s="27"/>
      <c r="AB63" s="15" t="s">
        <v>1312</v>
      </c>
      <c r="AC63" s="27">
        <v>1</v>
      </c>
      <c r="AD63" s="15" t="s">
        <v>472</v>
      </c>
      <c r="AE63" s="67"/>
      <c r="AF63" s="15" t="s">
        <v>1313</v>
      </c>
    </row>
    <row r="64" spans="1:32" s="24" customFormat="1">
      <c r="A64" s="106"/>
      <c r="B64" s="27">
        <v>57</v>
      </c>
      <c r="C64" s="27">
        <v>68</v>
      </c>
      <c r="D64" s="36">
        <v>45014</v>
      </c>
      <c r="E64" s="150" t="s">
        <v>85</v>
      </c>
      <c r="F64" s="150" t="s">
        <v>1331</v>
      </c>
      <c r="G64" s="151" t="s">
        <v>236</v>
      </c>
      <c r="H64" s="151" t="s">
        <v>235</v>
      </c>
      <c r="I64" s="15" t="s">
        <v>85</v>
      </c>
      <c r="J64" s="15" t="s">
        <v>1250</v>
      </c>
      <c r="K64" s="15" t="s">
        <v>353</v>
      </c>
      <c r="L64" s="15" t="s">
        <v>1251</v>
      </c>
      <c r="M64" s="15" t="s">
        <v>1324</v>
      </c>
      <c r="N64" s="60" t="s">
        <v>350</v>
      </c>
      <c r="O64" s="60"/>
      <c r="P64" s="15"/>
      <c r="Q64" s="37">
        <v>7.88</v>
      </c>
      <c r="R64" s="69">
        <f t="shared" si="3"/>
        <v>7.88</v>
      </c>
      <c r="S64" s="69">
        <f t="shared" si="4"/>
        <v>0.78800000000000003</v>
      </c>
      <c r="T64" s="38">
        <v>1</v>
      </c>
      <c r="U64" s="39" t="str">
        <f t="shared" si="5"/>
        <v>Single canister</v>
      </c>
      <c r="V64" s="27">
        <v>10</v>
      </c>
      <c r="W64" s="40"/>
      <c r="X64" s="15" t="s">
        <v>350</v>
      </c>
      <c r="Y64" s="38"/>
      <c r="Z64" s="15"/>
      <c r="AA64" s="27"/>
      <c r="AB64" s="15" t="s">
        <v>1306</v>
      </c>
      <c r="AC64" s="27">
        <v>1</v>
      </c>
      <c r="AD64" s="15" t="s">
        <v>472</v>
      </c>
      <c r="AE64" s="67"/>
      <c r="AF64" s="15"/>
    </row>
    <row r="65" spans="1:32" s="24" customFormat="1">
      <c r="A65" s="106"/>
      <c r="B65" s="27">
        <v>58</v>
      </c>
      <c r="C65" s="27">
        <v>68</v>
      </c>
      <c r="D65" s="36">
        <v>45014</v>
      </c>
      <c r="E65" s="150" t="s">
        <v>85</v>
      </c>
      <c r="F65" s="150" t="s">
        <v>1331</v>
      </c>
      <c r="G65" s="151" t="s">
        <v>236</v>
      </c>
      <c r="H65" s="151" t="s">
        <v>235</v>
      </c>
      <c r="I65" s="15" t="s">
        <v>85</v>
      </c>
      <c r="J65" s="15" t="s">
        <v>1250</v>
      </c>
      <c r="K65" s="15" t="s">
        <v>353</v>
      </c>
      <c r="L65" s="15" t="s">
        <v>1258</v>
      </c>
      <c r="M65" s="15" t="s">
        <v>1307</v>
      </c>
      <c r="N65" s="60" t="s">
        <v>350</v>
      </c>
      <c r="O65" s="60"/>
      <c r="P65" s="15"/>
      <c r="Q65" s="37">
        <v>14.88</v>
      </c>
      <c r="R65" s="69">
        <f t="shared" si="3"/>
        <v>7.44</v>
      </c>
      <c r="S65" s="69">
        <f t="shared" si="4"/>
        <v>0.74399999999999999</v>
      </c>
      <c r="T65" s="38">
        <v>2</v>
      </c>
      <c r="U65" s="39" t="str">
        <f t="shared" si="5"/>
        <v>2-Pack</v>
      </c>
      <c r="V65" s="27">
        <v>10</v>
      </c>
      <c r="W65" s="40"/>
      <c r="X65" s="15" t="s">
        <v>350</v>
      </c>
      <c r="Y65" s="38"/>
      <c r="Z65" s="15"/>
      <c r="AA65" s="27"/>
      <c r="AB65" s="15" t="s">
        <v>1306</v>
      </c>
      <c r="AC65" s="27">
        <v>1</v>
      </c>
      <c r="AD65" s="15" t="s">
        <v>472</v>
      </c>
      <c r="AE65" s="67"/>
      <c r="AF65" s="15"/>
    </row>
    <row r="66" spans="1:32" s="24" customFormat="1">
      <c r="A66" s="106"/>
      <c r="B66" s="27">
        <v>59</v>
      </c>
      <c r="C66" s="27">
        <v>68</v>
      </c>
      <c r="D66" s="36">
        <v>45014</v>
      </c>
      <c r="E66" s="150" t="s">
        <v>85</v>
      </c>
      <c r="F66" s="150" t="s">
        <v>1331</v>
      </c>
      <c r="G66" s="151" t="s">
        <v>236</v>
      </c>
      <c r="H66" s="151" t="s">
        <v>235</v>
      </c>
      <c r="I66" s="15" t="s">
        <v>85</v>
      </c>
      <c r="J66" s="15" t="s">
        <v>1250</v>
      </c>
      <c r="K66" s="15" t="s">
        <v>353</v>
      </c>
      <c r="L66" s="15" t="s">
        <v>1256</v>
      </c>
      <c r="M66" s="15" t="s">
        <v>1308</v>
      </c>
      <c r="N66" s="60" t="s">
        <v>350</v>
      </c>
      <c r="O66" s="60"/>
      <c r="P66" s="15"/>
      <c r="Q66" s="37">
        <v>21.88</v>
      </c>
      <c r="R66" s="69">
        <f t="shared" si="3"/>
        <v>5.47</v>
      </c>
      <c r="S66" s="69">
        <f t="shared" si="4"/>
        <v>0.54699999999999993</v>
      </c>
      <c r="T66" s="38">
        <v>4</v>
      </c>
      <c r="U66" s="39" t="str">
        <f t="shared" si="5"/>
        <v>4-Pack</v>
      </c>
      <c r="V66" s="27">
        <v>10</v>
      </c>
      <c r="W66" s="40"/>
      <c r="X66" s="15" t="s">
        <v>350</v>
      </c>
      <c r="Y66" s="38"/>
      <c r="Z66" s="15"/>
      <c r="AA66" s="27"/>
      <c r="AB66" s="15" t="s">
        <v>1306</v>
      </c>
      <c r="AC66" s="27">
        <v>1</v>
      </c>
      <c r="AD66" s="15" t="s">
        <v>472</v>
      </c>
      <c r="AE66" s="67"/>
      <c r="AF66" s="15"/>
    </row>
    <row r="67" spans="1:32" s="24" customFormat="1">
      <c r="A67" s="106"/>
      <c r="B67" s="27">
        <v>60</v>
      </c>
      <c r="C67" s="27">
        <v>69</v>
      </c>
      <c r="D67" s="36">
        <v>45014</v>
      </c>
      <c r="E67" s="150" t="s">
        <v>116</v>
      </c>
      <c r="F67" s="150" t="s">
        <v>1331</v>
      </c>
      <c r="G67" s="151" t="s">
        <v>238</v>
      </c>
      <c r="H67" s="151" t="s">
        <v>237</v>
      </c>
      <c r="I67" s="15" t="s">
        <v>414</v>
      </c>
      <c r="J67" s="15" t="s">
        <v>694</v>
      </c>
      <c r="K67" s="15" t="s">
        <v>353</v>
      </c>
      <c r="L67" s="15" t="s">
        <v>1151</v>
      </c>
      <c r="M67" s="15" t="s">
        <v>1309</v>
      </c>
      <c r="N67" s="60" t="s">
        <v>350</v>
      </c>
      <c r="O67" s="60"/>
      <c r="P67" s="15"/>
      <c r="Q67" s="37">
        <v>12.99</v>
      </c>
      <c r="R67" s="69">
        <f t="shared" si="3"/>
        <v>6.4950000000000001</v>
      </c>
      <c r="S67" s="69">
        <f t="shared" si="4"/>
        <v>0.64949999999999997</v>
      </c>
      <c r="T67" s="38">
        <v>2</v>
      </c>
      <c r="U67" s="39" t="str">
        <f t="shared" si="5"/>
        <v>2-Pack</v>
      </c>
      <c r="V67" s="27">
        <v>10</v>
      </c>
      <c r="W67" s="40"/>
      <c r="X67" s="15" t="s">
        <v>350</v>
      </c>
      <c r="Y67" s="38"/>
      <c r="Z67" s="15"/>
      <c r="AA67" s="27"/>
      <c r="AB67" s="15"/>
      <c r="AC67" s="27">
        <v>0</v>
      </c>
      <c r="AD67" s="15" t="s">
        <v>472</v>
      </c>
      <c r="AE67" s="67"/>
      <c r="AF67" s="15"/>
    </row>
    <row r="68" spans="1:32" s="24" customFormat="1">
      <c r="A68" s="106"/>
      <c r="B68" s="27">
        <v>61</v>
      </c>
      <c r="C68" s="27">
        <v>69</v>
      </c>
      <c r="D68" s="36">
        <v>45014</v>
      </c>
      <c r="E68" s="150" t="s">
        <v>116</v>
      </c>
      <c r="F68" s="150" t="s">
        <v>1331</v>
      </c>
      <c r="G68" s="151" t="s">
        <v>238</v>
      </c>
      <c r="H68" s="151" t="s">
        <v>237</v>
      </c>
      <c r="I68" s="15" t="s">
        <v>414</v>
      </c>
      <c r="J68" s="15" t="s">
        <v>694</v>
      </c>
      <c r="K68" s="15" t="s">
        <v>353</v>
      </c>
      <c r="L68" s="15" t="s">
        <v>1156</v>
      </c>
      <c r="M68" s="15" t="s">
        <v>1310</v>
      </c>
      <c r="N68" s="60" t="s">
        <v>350</v>
      </c>
      <c r="O68" s="60"/>
      <c r="P68" s="15"/>
      <c r="Q68" s="37">
        <v>6.99</v>
      </c>
      <c r="R68" s="69">
        <f t="shared" si="3"/>
        <v>6.99</v>
      </c>
      <c r="S68" s="69">
        <f t="shared" si="4"/>
        <v>0.69900000000000007</v>
      </c>
      <c r="T68" s="38">
        <v>1</v>
      </c>
      <c r="U68" s="39" t="str">
        <f t="shared" si="5"/>
        <v>Single canister</v>
      </c>
      <c r="V68" s="27">
        <v>10</v>
      </c>
      <c r="W68" s="40"/>
      <c r="X68" s="15" t="s">
        <v>350</v>
      </c>
      <c r="Y68" s="38"/>
      <c r="Z68" s="15"/>
      <c r="AA68" s="27"/>
      <c r="AB68" s="15"/>
      <c r="AC68" s="27">
        <v>0</v>
      </c>
      <c r="AD68" s="15" t="s">
        <v>472</v>
      </c>
      <c r="AE68" s="67"/>
      <c r="AF68" s="15"/>
    </row>
    <row r="69" spans="1:32" s="24" customFormat="1">
      <c r="A69" s="106"/>
      <c r="B69" s="27">
        <v>62</v>
      </c>
      <c r="C69" s="27">
        <v>70</v>
      </c>
      <c r="D69" s="36">
        <v>45014</v>
      </c>
      <c r="E69" s="150" t="s">
        <v>93</v>
      </c>
      <c r="F69" s="150" t="s">
        <v>1331</v>
      </c>
      <c r="G69" s="151" t="s">
        <v>240</v>
      </c>
      <c r="H69" s="151" t="s">
        <v>239</v>
      </c>
      <c r="I69" s="15" t="s">
        <v>706</v>
      </c>
      <c r="J69" s="15" t="s">
        <v>707</v>
      </c>
      <c r="K69" s="15" t="s">
        <v>353</v>
      </c>
      <c r="L69" s="15" t="s">
        <v>1311</v>
      </c>
      <c r="M69" s="15" t="s">
        <v>1068</v>
      </c>
      <c r="N69" s="60" t="s">
        <v>350</v>
      </c>
      <c r="O69" s="60"/>
      <c r="P69" s="15"/>
      <c r="Q69" s="37">
        <v>20.89</v>
      </c>
      <c r="R69" s="69">
        <f t="shared" si="3"/>
        <v>6.9633333333333338</v>
      </c>
      <c r="S69" s="69">
        <f t="shared" si="4"/>
        <v>0.69633333333333336</v>
      </c>
      <c r="T69" s="38">
        <v>3</v>
      </c>
      <c r="U69" s="39" t="str">
        <f t="shared" si="5"/>
        <v>3-Pack</v>
      </c>
      <c r="V69" s="27">
        <v>10</v>
      </c>
      <c r="W69" s="40"/>
      <c r="X69" s="15" t="s">
        <v>350</v>
      </c>
      <c r="Y69" s="38"/>
      <c r="Z69" s="15"/>
      <c r="AA69" s="27"/>
      <c r="AB69" s="15" t="s">
        <v>1312</v>
      </c>
      <c r="AC69" s="27">
        <v>1</v>
      </c>
      <c r="AD69" s="15" t="s">
        <v>472</v>
      </c>
      <c r="AE69" s="67"/>
      <c r="AF69" s="15" t="s">
        <v>1313</v>
      </c>
    </row>
    <row r="70" spans="1:32" s="24" customFormat="1">
      <c r="A70" s="106"/>
      <c r="B70" s="27">
        <v>63</v>
      </c>
      <c r="C70" s="27">
        <v>70</v>
      </c>
      <c r="D70" s="36">
        <v>45014</v>
      </c>
      <c r="E70" s="150" t="s">
        <v>93</v>
      </c>
      <c r="F70" s="150" t="s">
        <v>1331</v>
      </c>
      <c r="G70" s="151" t="s">
        <v>240</v>
      </c>
      <c r="H70" s="151" t="s">
        <v>239</v>
      </c>
      <c r="I70" s="15" t="s">
        <v>706</v>
      </c>
      <c r="J70" s="15" t="s">
        <v>707</v>
      </c>
      <c r="K70" s="15" t="s">
        <v>353</v>
      </c>
      <c r="L70" s="15" t="s">
        <v>1314</v>
      </c>
      <c r="M70" s="15" t="s">
        <v>1076</v>
      </c>
      <c r="N70" s="60" t="s">
        <v>350</v>
      </c>
      <c r="O70" s="60"/>
      <c r="P70" s="15"/>
      <c r="Q70" s="37">
        <v>10.99</v>
      </c>
      <c r="R70" s="69">
        <f t="shared" si="3"/>
        <v>10.99</v>
      </c>
      <c r="S70" s="69">
        <f t="shared" si="4"/>
        <v>1.099</v>
      </c>
      <c r="T70" s="38">
        <v>1</v>
      </c>
      <c r="U70" s="39" t="str">
        <f t="shared" si="5"/>
        <v>Single canister</v>
      </c>
      <c r="V70" s="27">
        <v>10</v>
      </c>
      <c r="W70" s="40"/>
      <c r="X70" s="15" t="s">
        <v>350</v>
      </c>
      <c r="Y70" s="38"/>
      <c r="Z70" s="15"/>
      <c r="AA70" s="27"/>
      <c r="AB70" s="15" t="s">
        <v>1312</v>
      </c>
      <c r="AC70" s="27">
        <v>1</v>
      </c>
      <c r="AD70" s="15" t="s">
        <v>472</v>
      </c>
      <c r="AE70" s="67"/>
      <c r="AF70" s="15" t="s">
        <v>1313</v>
      </c>
    </row>
    <row r="71" spans="1:32" s="24" customFormat="1">
      <c r="A71" s="106"/>
      <c r="B71" s="27">
        <v>64</v>
      </c>
      <c r="C71" s="27">
        <v>70</v>
      </c>
      <c r="D71" s="36">
        <v>45014</v>
      </c>
      <c r="E71" s="150" t="s">
        <v>93</v>
      </c>
      <c r="F71" s="150" t="s">
        <v>1331</v>
      </c>
      <c r="G71" s="151" t="s">
        <v>240</v>
      </c>
      <c r="H71" s="151" t="s">
        <v>239</v>
      </c>
      <c r="I71" s="15" t="s">
        <v>706</v>
      </c>
      <c r="J71" s="15" t="s">
        <v>707</v>
      </c>
      <c r="K71" s="15" t="s">
        <v>353</v>
      </c>
      <c r="L71" s="15" t="s">
        <v>1315</v>
      </c>
      <c r="M71" s="15" t="s">
        <v>1078</v>
      </c>
      <c r="N71" s="60" t="s">
        <v>350</v>
      </c>
      <c r="O71" s="60"/>
      <c r="P71" s="15"/>
      <c r="Q71" s="37">
        <v>7.49</v>
      </c>
      <c r="R71" s="69">
        <f t="shared" si="3"/>
        <v>7.49</v>
      </c>
      <c r="S71" s="69">
        <f t="shared" si="4"/>
        <v>2.14</v>
      </c>
      <c r="T71" s="38">
        <v>1</v>
      </c>
      <c r="U71" s="39" t="str">
        <f t="shared" si="5"/>
        <v>Single canister</v>
      </c>
      <c r="V71" s="27">
        <v>3.5</v>
      </c>
      <c r="W71" s="40"/>
      <c r="X71" s="15" t="s">
        <v>350</v>
      </c>
      <c r="Y71" s="38"/>
      <c r="Z71" s="15"/>
      <c r="AA71" s="27"/>
      <c r="AB71" s="15" t="s">
        <v>1312</v>
      </c>
      <c r="AC71" s="27">
        <v>1</v>
      </c>
      <c r="AD71" s="15" t="s">
        <v>472</v>
      </c>
      <c r="AE71" s="67"/>
      <c r="AF71" s="15" t="s">
        <v>1313</v>
      </c>
    </row>
    <row r="72" spans="1:32" s="24" customFormat="1">
      <c r="A72" s="106"/>
      <c r="B72" s="27">
        <v>65</v>
      </c>
      <c r="C72" s="27">
        <v>71</v>
      </c>
      <c r="D72" s="36">
        <v>45014</v>
      </c>
      <c r="E72" s="150" t="s">
        <v>85</v>
      </c>
      <c r="F72" s="150" t="s">
        <v>1332</v>
      </c>
      <c r="G72" s="151" t="s">
        <v>242</v>
      </c>
      <c r="H72" s="151" t="s">
        <v>241</v>
      </c>
      <c r="I72" s="15" t="s">
        <v>85</v>
      </c>
      <c r="J72" s="15" t="s">
        <v>1250</v>
      </c>
      <c r="K72" s="15" t="s">
        <v>353</v>
      </c>
      <c r="L72" s="15" t="s">
        <v>1251</v>
      </c>
      <c r="M72" s="15" t="s">
        <v>1318</v>
      </c>
      <c r="N72" s="60" t="s">
        <v>350</v>
      </c>
      <c r="O72" s="60"/>
      <c r="P72" s="15"/>
      <c r="Q72" s="37">
        <v>4.97</v>
      </c>
      <c r="R72" s="69">
        <f t="shared" ref="R72:R103" si="6">IFERROR(Q72/T72,"-")</f>
        <v>4.97</v>
      </c>
      <c r="S72" s="69">
        <f t="shared" ref="S72:S103" si="7">IFERROR(R72/V72,"-")</f>
        <v>0.497</v>
      </c>
      <c r="T72" s="38">
        <v>1</v>
      </c>
      <c r="U72" s="39" t="str">
        <f t="shared" si="5"/>
        <v>Single canister</v>
      </c>
      <c r="V72" s="27">
        <v>10</v>
      </c>
      <c r="W72" s="40"/>
      <c r="X72" s="15" t="s">
        <v>350</v>
      </c>
      <c r="Y72" s="38"/>
      <c r="Z72" s="15"/>
      <c r="AA72" s="27"/>
      <c r="AB72" s="15" t="s">
        <v>1306</v>
      </c>
      <c r="AC72" s="27">
        <v>1</v>
      </c>
      <c r="AD72" s="15" t="s">
        <v>472</v>
      </c>
      <c r="AE72" s="67"/>
      <c r="AF72" s="15"/>
    </row>
    <row r="73" spans="1:32" s="24" customFormat="1">
      <c r="A73" s="106"/>
      <c r="B73" s="27">
        <v>66</v>
      </c>
      <c r="C73" s="27">
        <v>71</v>
      </c>
      <c r="D73" s="36">
        <v>45014</v>
      </c>
      <c r="E73" s="150" t="s">
        <v>85</v>
      </c>
      <c r="F73" s="150" t="s">
        <v>1332</v>
      </c>
      <c r="G73" s="151" t="s">
        <v>242</v>
      </c>
      <c r="H73" s="151" t="s">
        <v>241</v>
      </c>
      <c r="I73" s="15" t="s">
        <v>85</v>
      </c>
      <c r="J73" s="15" t="s">
        <v>1250</v>
      </c>
      <c r="K73" s="15" t="s">
        <v>353</v>
      </c>
      <c r="L73" s="15" t="s">
        <v>1258</v>
      </c>
      <c r="M73" s="15" t="s">
        <v>1320</v>
      </c>
      <c r="N73" s="60" t="s">
        <v>350</v>
      </c>
      <c r="O73" s="60"/>
      <c r="P73" s="15"/>
      <c r="Q73" s="37">
        <v>9.6300000000000008</v>
      </c>
      <c r="R73" s="69">
        <f t="shared" si="6"/>
        <v>4.8150000000000004</v>
      </c>
      <c r="S73" s="69">
        <f t="shared" si="7"/>
        <v>0.48150000000000004</v>
      </c>
      <c r="T73" s="38">
        <v>2</v>
      </c>
      <c r="U73" s="39" t="str">
        <f t="shared" si="5"/>
        <v>2-Pack</v>
      </c>
      <c r="V73" s="27">
        <v>10</v>
      </c>
      <c r="W73" s="40"/>
      <c r="X73" s="15" t="s">
        <v>350</v>
      </c>
      <c r="Y73" s="38"/>
      <c r="Z73" s="15"/>
      <c r="AA73" s="27"/>
      <c r="AB73" s="15" t="s">
        <v>1306</v>
      </c>
      <c r="AC73" s="27">
        <v>1</v>
      </c>
      <c r="AD73" s="15" t="s">
        <v>472</v>
      </c>
      <c r="AE73" s="67"/>
      <c r="AF73" s="15"/>
    </row>
    <row r="74" spans="1:32" s="24" customFormat="1">
      <c r="A74" s="106"/>
      <c r="B74" s="27">
        <v>67</v>
      </c>
      <c r="C74" s="27">
        <v>71</v>
      </c>
      <c r="D74" s="36">
        <v>45014</v>
      </c>
      <c r="E74" s="150" t="s">
        <v>85</v>
      </c>
      <c r="F74" s="150" t="s">
        <v>1332</v>
      </c>
      <c r="G74" s="151" t="s">
        <v>242</v>
      </c>
      <c r="H74" s="151" t="s">
        <v>241</v>
      </c>
      <c r="I74" s="15" t="s">
        <v>85</v>
      </c>
      <c r="J74" s="15" t="s">
        <v>1250</v>
      </c>
      <c r="K74" s="15" t="s">
        <v>353</v>
      </c>
      <c r="L74" s="15" t="s">
        <v>1256</v>
      </c>
      <c r="M74" s="15" t="s">
        <v>1330</v>
      </c>
      <c r="N74" s="60" t="s">
        <v>350</v>
      </c>
      <c r="O74" s="60"/>
      <c r="P74" s="15"/>
      <c r="Q74" s="37">
        <v>13.97</v>
      </c>
      <c r="R74" s="69">
        <f t="shared" si="6"/>
        <v>3.4925000000000002</v>
      </c>
      <c r="S74" s="69">
        <f t="shared" si="7"/>
        <v>0.34925</v>
      </c>
      <c r="T74" s="38">
        <v>4</v>
      </c>
      <c r="U74" s="39" t="str">
        <f t="shared" si="5"/>
        <v>4-Pack</v>
      </c>
      <c r="V74" s="27">
        <v>10</v>
      </c>
      <c r="W74" s="40"/>
      <c r="X74" s="15" t="s">
        <v>350</v>
      </c>
      <c r="Y74" s="38"/>
      <c r="Z74" s="15"/>
      <c r="AA74" s="27"/>
      <c r="AB74" s="15" t="s">
        <v>1306</v>
      </c>
      <c r="AC74" s="27">
        <v>1</v>
      </c>
      <c r="AD74" s="15" t="s">
        <v>472</v>
      </c>
      <c r="AE74" s="67"/>
      <c r="AF74" s="15"/>
    </row>
    <row r="75" spans="1:32" s="24" customFormat="1">
      <c r="A75" s="106"/>
      <c r="B75" s="27">
        <v>68</v>
      </c>
      <c r="C75" s="27">
        <v>72</v>
      </c>
      <c r="D75" s="36">
        <v>45014</v>
      </c>
      <c r="E75" s="150" t="s">
        <v>116</v>
      </c>
      <c r="F75" s="150" t="s">
        <v>1332</v>
      </c>
      <c r="G75" s="151" t="s">
        <v>244</v>
      </c>
      <c r="H75" s="151" t="s">
        <v>243</v>
      </c>
      <c r="I75" s="15" t="s">
        <v>414</v>
      </c>
      <c r="J75" s="15" t="s">
        <v>694</v>
      </c>
      <c r="K75" s="15" t="s">
        <v>353</v>
      </c>
      <c r="L75" s="15" t="s">
        <v>1151</v>
      </c>
      <c r="M75" s="15" t="s">
        <v>1309</v>
      </c>
      <c r="N75" s="60" t="s">
        <v>350</v>
      </c>
      <c r="O75" s="60"/>
      <c r="P75" s="15"/>
      <c r="Q75" s="37">
        <v>12.99</v>
      </c>
      <c r="R75" s="69">
        <f t="shared" si="6"/>
        <v>6.4950000000000001</v>
      </c>
      <c r="S75" s="69">
        <f t="shared" si="7"/>
        <v>0.64949999999999997</v>
      </c>
      <c r="T75" s="38">
        <v>2</v>
      </c>
      <c r="U75" s="39" t="str">
        <f t="shared" si="5"/>
        <v>2-Pack</v>
      </c>
      <c r="V75" s="27">
        <v>10</v>
      </c>
      <c r="W75" s="40"/>
      <c r="X75" s="15" t="s">
        <v>350</v>
      </c>
      <c r="Y75" s="38"/>
      <c r="Z75" s="15"/>
      <c r="AA75" s="27"/>
      <c r="AB75" s="15"/>
      <c r="AC75" s="27">
        <v>0</v>
      </c>
      <c r="AD75" s="15" t="s">
        <v>472</v>
      </c>
      <c r="AE75" s="67"/>
      <c r="AF75" s="15"/>
    </row>
    <row r="76" spans="1:32" s="24" customFormat="1">
      <c r="A76" s="106"/>
      <c r="B76" s="27">
        <v>69</v>
      </c>
      <c r="C76" s="27">
        <v>72</v>
      </c>
      <c r="D76" s="36">
        <v>45014</v>
      </c>
      <c r="E76" s="150" t="s">
        <v>116</v>
      </c>
      <c r="F76" s="150" t="s">
        <v>1332</v>
      </c>
      <c r="G76" s="151" t="s">
        <v>244</v>
      </c>
      <c r="H76" s="151" t="s">
        <v>243</v>
      </c>
      <c r="I76" s="15" t="s">
        <v>414</v>
      </c>
      <c r="J76" s="15" t="s">
        <v>694</v>
      </c>
      <c r="K76" s="15" t="s">
        <v>353</v>
      </c>
      <c r="L76" s="15" t="s">
        <v>1156</v>
      </c>
      <c r="M76" s="15" t="s">
        <v>1310</v>
      </c>
      <c r="N76" s="60" t="s">
        <v>350</v>
      </c>
      <c r="O76" s="60"/>
      <c r="P76" s="15"/>
      <c r="Q76" s="37">
        <v>6.99</v>
      </c>
      <c r="R76" s="69">
        <f t="shared" si="6"/>
        <v>6.99</v>
      </c>
      <c r="S76" s="69">
        <f t="shared" si="7"/>
        <v>0.69900000000000007</v>
      </c>
      <c r="T76" s="38">
        <v>1</v>
      </c>
      <c r="U76" s="39" t="str">
        <f t="shared" si="5"/>
        <v>Single canister</v>
      </c>
      <c r="V76" s="27">
        <v>10</v>
      </c>
      <c r="W76" s="40"/>
      <c r="X76" s="15" t="s">
        <v>350</v>
      </c>
      <c r="Y76" s="38"/>
      <c r="Z76" s="15"/>
      <c r="AA76" s="27"/>
      <c r="AB76" s="15"/>
      <c r="AC76" s="27">
        <v>0</v>
      </c>
      <c r="AD76" s="15" t="s">
        <v>472</v>
      </c>
      <c r="AE76" s="67"/>
      <c r="AF76" s="15"/>
    </row>
    <row r="77" spans="1:32" s="24" customFormat="1">
      <c r="A77" s="106"/>
      <c r="B77" s="27">
        <v>70</v>
      </c>
      <c r="C77" s="27">
        <v>73</v>
      </c>
      <c r="D77" s="36">
        <v>45014</v>
      </c>
      <c r="E77" s="150" t="s">
        <v>93</v>
      </c>
      <c r="F77" s="150" t="s">
        <v>1332</v>
      </c>
      <c r="G77" s="151" t="s">
        <v>246</v>
      </c>
      <c r="H77" s="151" t="s">
        <v>245</v>
      </c>
      <c r="I77" s="15" t="s">
        <v>706</v>
      </c>
      <c r="J77" s="15" t="s">
        <v>707</v>
      </c>
      <c r="K77" s="15" t="s">
        <v>353</v>
      </c>
      <c r="L77" s="15" t="s">
        <v>1311</v>
      </c>
      <c r="M77" s="15" t="s">
        <v>1068</v>
      </c>
      <c r="N77" s="60" t="s">
        <v>350</v>
      </c>
      <c r="O77" s="60"/>
      <c r="P77" s="15"/>
      <c r="Q77" s="37">
        <v>20.89</v>
      </c>
      <c r="R77" s="69">
        <f t="shared" si="6"/>
        <v>6.9633333333333338</v>
      </c>
      <c r="S77" s="69">
        <f t="shared" si="7"/>
        <v>0.69633333333333336</v>
      </c>
      <c r="T77" s="38">
        <v>3</v>
      </c>
      <c r="U77" s="39" t="str">
        <f t="shared" si="5"/>
        <v>3-Pack</v>
      </c>
      <c r="V77" s="27">
        <v>10</v>
      </c>
      <c r="W77" s="40"/>
      <c r="X77" s="15" t="s">
        <v>350</v>
      </c>
      <c r="Y77" s="38"/>
      <c r="Z77" s="15"/>
      <c r="AA77" s="27"/>
      <c r="AB77" s="15" t="s">
        <v>1312</v>
      </c>
      <c r="AC77" s="27">
        <v>1</v>
      </c>
      <c r="AD77" s="15" t="s">
        <v>472</v>
      </c>
      <c r="AE77" s="67"/>
      <c r="AF77" s="15" t="s">
        <v>1313</v>
      </c>
    </row>
    <row r="78" spans="1:32" s="24" customFormat="1">
      <c r="A78" s="106"/>
      <c r="B78" s="27">
        <v>71</v>
      </c>
      <c r="C78" s="27">
        <v>73</v>
      </c>
      <c r="D78" s="36">
        <v>45014</v>
      </c>
      <c r="E78" s="150" t="s">
        <v>93</v>
      </c>
      <c r="F78" s="150" t="s">
        <v>1332</v>
      </c>
      <c r="G78" s="151" t="s">
        <v>246</v>
      </c>
      <c r="H78" s="151" t="s">
        <v>245</v>
      </c>
      <c r="I78" s="15" t="s">
        <v>706</v>
      </c>
      <c r="J78" s="15" t="s">
        <v>707</v>
      </c>
      <c r="K78" s="15" t="s">
        <v>353</v>
      </c>
      <c r="L78" s="15" t="s">
        <v>1314</v>
      </c>
      <c r="M78" s="15" t="s">
        <v>1076</v>
      </c>
      <c r="N78" s="60" t="s">
        <v>350</v>
      </c>
      <c r="O78" s="60"/>
      <c r="P78" s="15"/>
      <c r="Q78" s="37">
        <v>10.99</v>
      </c>
      <c r="R78" s="69">
        <f t="shared" si="6"/>
        <v>10.99</v>
      </c>
      <c r="S78" s="69">
        <f t="shared" si="7"/>
        <v>1.099</v>
      </c>
      <c r="T78" s="38">
        <v>1</v>
      </c>
      <c r="U78" s="39" t="str">
        <f t="shared" si="5"/>
        <v>Single canister</v>
      </c>
      <c r="V78" s="27">
        <v>10</v>
      </c>
      <c r="W78" s="40"/>
      <c r="X78" s="15" t="s">
        <v>350</v>
      </c>
      <c r="Y78" s="38"/>
      <c r="Z78" s="15"/>
      <c r="AA78" s="27"/>
      <c r="AB78" s="15" t="s">
        <v>1312</v>
      </c>
      <c r="AC78" s="27">
        <v>1</v>
      </c>
      <c r="AD78" s="15" t="s">
        <v>472</v>
      </c>
      <c r="AE78" s="67"/>
      <c r="AF78" s="15" t="s">
        <v>1313</v>
      </c>
    </row>
    <row r="79" spans="1:32" s="24" customFormat="1">
      <c r="A79" s="106"/>
      <c r="B79" s="27">
        <v>72</v>
      </c>
      <c r="C79" s="27">
        <v>73</v>
      </c>
      <c r="D79" s="36">
        <v>45014</v>
      </c>
      <c r="E79" s="150" t="s">
        <v>93</v>
      </c>
      <c r="F79" s="150" t="s">
        <v>1332</v>
      </c>
      <c r="G79" s="151" t="s">
        <v>246</v>
      </c>
      <c r="H79" s="151" t="s">
        <v>245</v>
      </c>
      <c r="I79" s="15" t="s">
        <v>706</v>
      </c>
      <c r="J79" s="15" t="s">
        <v>707</v>
      </c>
      <c r="K79" s="15" t="s">
        <v>353</v>
      </c>
      <c r="L79" s="15" t="s">
        <v>1315</v>
      </c>
      <c r="M79" s="15" t="s">
        <v>1078</v>
      </c>
      <c r="N79" s="60" t="s">
        <v>350</v>
      </c>
      <c r="O79" s="60"/>
      <c r="P79" s="15"/>
      <c r="Q79" s="37">
        <v>7.49</v>
      </c>
      <c r="R79" s="69">
        <f t="shared" si="6"/>
        <v>7.49</v>
      </c>
      <c r="S79" s="69">
        <f t="shared" si="7"/>
        <v>2.14</v>
      </c>
      <c r="T79" s="38">
        <v>1</v>
      </c>
      <c r="U79" s="39" t="str">
        <f t="shared" si="5"/>
        <v>Single canister</v>
      </c>
      <c r="V79" s="27">
        <v>3.5</v>
      </c>
      <c r="W79" s="40"/>
      <c r="X79" s="15" t="s">
        <v>350</v>
      </c>
      <c r="Y79" s="38"/>
      <c r="Z79" s="15"/>
      <c r="AA79" s="27"/>
      <c r="AB79" s="15" t="s">
        <v>1312</v>
      </c>
      <c r="AC79" s="27">
        <v>1</v>
      </c>
      <c r="AD79" s="15" t="s">
        <v>472</v>
      </c>
      <c r="AE79" s="67"/>
      <c r="AF79" s="15" t="s">
        <v>1313</v>
      </c>
    </row>
    <row r="80" spans="1:32" s="24" customFormat="1">
      <c r="A80" s="106"/>
      <c r="B80" s="27">
        <v>73</v>
      </c>
      <c r="C80" s="27">
        <v>74</v>
      </c>
      <c r="D80" s="36">
        <v>45014</v>
      </c>
      <c r="E80" s="150" t="s">
        <v>85</v>
      </c>
      <c r="F80" s="150" t="s">
        <v>1333</v>
      </c>
      <c r="G80" s="151" t="s">
        <v>248</v>
      </c>
      <c r="H80" s="151" t="s">
        <v>247</v>
      </c>
      <c r="I80" s="15" t="s">
        <v>85</v>
      </c>
      <c r="J80" s="15" t="s">
        <v>1250</v>
      </c>
      <c r="K80" s="15" t="s">
        <v>353</v>
      </c>
      <c r="L80" s="15" t="s">
        <v>1251</v>
      </c>
      <c r="M80" s="15" t="s">
        <v>1324</v>
      </c>
      <c r="N80" s="60" t="s">
        <v>350</v>
      </c>
      <c r="O80" s="60"/>
      <c r="P80" s="15"/>
      <c r="Q80" s="37">
        <v>7.88</v>
      </c>
      <c r="R80" s="69">
        <f t="shared" si="6"/>
        <v>7.88</v>
      </c>
      <c r="S80" s="69">
        <f t="shared" si="7"/>
        <v>0.78800000000000003</v>
      </c>
      <c r="T80" s="38">
        <v>1</v>
      </c>
      <c r="U80" s="39" t="str">
        <f t="shared" si="5"/>
        <v>Single canister</v>
      </c>
      <c r="V80" s="27">
        <v>10</v>
      </c>
      <c r="W80" s="40"/>
      <c r="X80" s="15" t="s">
        <v>350</v>
      </c>
      <c r="Y80" s="38"/>
      <c r="Z80" s="15"/>
      <c r="AA80" s="27"/>
      <c r="AB80" s="15" t="s">
        <v>1306</v>
      </c>
      <c r="AC80" s="27">
        <v>1</v>
      </c>
      <c r="AD80" s="15" t="s">
        <v>472</v>
      </c>
      <c r="AE80" s="67"/>
      <c r="AF80" s="15"/>
    </row>
    <row r="81" spans="1:32" s="24" customFormat="1">
      <c r="A81" s="106"/>
      <c r="B81" s="27">
        <v>74</v>
      </c>
      <c r="C81" s="27">
        <v>75</v>
      </c>
      <c r="D81" s="36">
        <v>45014</v>
      </c>
      <c r="E81" s="150" t="s">
        <v>116</v>
      </c>
      <c r="F81" s="150" t="s">
        <v>1333</v>
      </c>
      <c r="G81" s="151" t="s">
        <v>250</v>
      </c>
      <c r="H81" s="151" t="s">
        <v>249</v>
      </c>
      <c r="I81" s="15" t="s">
        <v>414</v>
      </c>
      <c r="J81" s="15" t="s">
        <v>694</v>
      </c>
      <c r="K81" s="15" t="s">
        <v>353</v>
      </c>
      <c r="L81" s="15" t="s">
        <v>1151</v>
      </c>
      <c r="M81" s="15" t="s">
        <v>1309</v>
      </c>
      <c r="N81" s="60" t="s">
        <v>350</v>
      </c>
      <c r="O81" s="60"/>
      <c r="P81" s="15"/>
      <c r="Q81" s="37">
        <v>12.99</v>
      </c>
      <c r="R81" s="69">
        <f t="shared" si="6"/>
        <v>6.4950000000000001</v>
      </c>
      <c r="S81" s="69">
        <f t="shared" si="7"/>
        <v>0.64949999999999997</v>
      </c>
      <c r="T81" s="38">
        <v>2</v>
      </c>
      <c r="U81" s="39" t="str">
        <f t="shared" si="5"/>
        <v>2-Pack</v>
      </c>
      <c r="V81" s="27">
        <v>10</v>
      </c>
      <c r="W81" s="40"/>
      <c r="X81" s="15" t="s">
        <v>350</v>
      </c>
      <c r="Y81" s="38"/>
      <c r="Z81" s="15"/>
      <c r="AA81" s="27"/>
      <c r="AB81" s="15"/>
      <c r="AC81" s="27">
        <v>0</v>
      </c>
      <c r="AD81" s="15" t="s">
        <v>472</v>
      </c>
      <c r="AE81" s="67"/>
      <c r="AF81" s="15"/>
    </row>
    <row r="82" spans="1:32" s="24" customFormat="1">
      <c r="A82" s="106"/>
      <c r="B82" s="27">
        <v>75</v>
      </c>
      <c r="C82" s="27">
        <v>75</v>
      </c>
      <c r="D82" s="36">
        <v>45014</v>
      </c>
      <c r="E82" s="150" t="s">
        <v>116</v>
      </c>
      <c r="F82" s="150" t="s">
        <v>1333</v>
      </c>
      <c r="G82" s="151" t="s">
        <v>250</v>
      </c>
      <c r="H82" s="151" t="s">
        <v>249</v>
      </c>
      <c r="I82" s="15" t="s">
        <v>414</v>
      </c>
      <c r="J82" s="15" t="s">
        <v>694</v>
      </c>
      <c r="K82" s="15" t="s">
        <v>353</v>
      </c>
      <c r="L82" s="15" t="s">
        <v>1156</v>
      </c>
      <c r="M82" s="15" t="s">
        <v>1310</v>
      </c>
      <c r="N82" s="60" t="s">
        <v>350</v>
      </c>
      <c r="O82" s="60"/>
      <c r="P82" s="15"/>
      <c r="Q82" s="37">
        <v>6.99</v>
      </c>
      <c r="R82" s="69">
        <f t="shared" si="6"/>
        <v>6.99</v>
      </c>
      <c r="S82" s="69">
        <f t="shared" si="7"/>
        <v>0.69900000000000007</v>
      </c>
      <c r="T82" s="38">
        <v>1</v>
      </c>
      <c r="U82" s="39" t="str">
        <f t="shared" si="5"/>
        <v>Single canister</v>
      </c>
      <c r="V82" s="27">
        <v>10</v>
      </c>
      <c r="W82" s="40"/>
      <c r="X82" s="15" t="s">
        <v>350</v>
      </c>
      <c r="Y82" s="38"/>
      <c r="Z82" s="15"/>
      <c r="AA82" s="27"/>
      <c r="AB82" s="15"/>
      <c r="AC82" s="27">
        <v>0</v>
      </c>
      <c r="AD82" s="15" t="s">
        <v>472</v>
      </c>
      <c r="AE82" s="67"/>
      <c r="AF82" s="15"/>
    </row>
    <row r="83" spans="1:32" s="24" customFormat="1">
      <c r="A83" s="106"/>
      <c r="B83" s="27">
        <v>76</v>
      </c>
      <c r="C83" s="27">
        <v>76</v>
      </c>
      <c r="D83" s="36">
        <v>45014</v>
      </c>
      <c r="E83" s="150" t="s">
        <v>93</v>
      </c>
      <c r="F83" s="150" t="s">
        <v>1333</v>
      </c>
      <c r="G83" s="151" t="s">
        <v>252</v>
      </c>
      <c r="H83" s="151" t="s">
        <v>251</v>
      </c>
      <c r="I83" s="15" t="s">
        <v>706</v>
      </c>
      <c r="J83" s="15" t="s">
        <v>707</v>
      </c>
      <c r="K83" s="15" t="s">
        <v>353</v>
      </c>
      <c r="L83" s="15" t="s">
        <v>1311</v>
      </c>
      <c r="M83" s="15" t="s">
        <v>1068</v>
      </c>
      <c r="N83" s="60" t="s">
        <v>350</v>
      </c>
      <c r="O83" s="60"/>
      <c r="P83" s="15"/>
      <c r="Q83" s="37">
        <v>20.89</v>
      </c>
      <c r="R83" s="69">
        <f t="shared" si="6"/>
        <v>6.9633333333333338</v>
      </c>
      <c r="S83" s="69">
        <f t="shared" si="7"/>
        <v>0.69633333333333336</v>
      </c>
      <c r="T83" s="38">
        <v>3</v>
      </c>
      <c r="U83" s="39" t="str">
        <f t="shared" si="5"/>
        <v>3-Pack</v>
      </c>
      <c r="V83" s="27">
        <v>10</v>
      </c>
      <c r="W83" s="40"/>
      <c r="X83" s="15" t="s">
        <v>350</v>
      </c>
      <c r="Y83" s="38"/>
      <c r="Z83" s="15"/>
      <c r="AA83" s="27"/>
      <c r="AB83" s="15" t="s">
        <v>1312</v>
      </c>
      <c r="AC83" s="27">
        <v>1</v>
      </c>
      <c r="AD83" s="15" t="s">
        <v>472</v>
      </c>
      <c r="AE83" s="67"/>
      <c r="AF83" s="15" t="s">
        <v>1313</v>
      </c>
    </row>
    <row r="84" spans="1:32" s="24" customFormat="1">
      <c r="A84" s="106"/>
      <c r="B84" s="27">
        <v>77</v>
      </c>
      <c r="C84" s="27">
        <v>76</v>
      </c>
      <c r="D84" s="36">
        <v>45014</v>
      </c>
      <c r="E84" s="150" t="s">
        <v>93</v>
      </c>
      <c r="F84" s="150" t="s">
        <v>1333</v>
      </c>
      <c r="G84" s="151" t="s">
        <v>252</v>
      </c>
      <c r="H84" s="151" t="s">
        <v>251</v>
      </c>
      <c r="I84" s="15" t="s">
        <v>706</v>
      </c>
      <c r="J84" s="15" t="s">
        <v>707</v>
      </c>
      <c r="K84" s="15" t="s">
        <v>353</v>
      </c>
      <c r="L84" s="15" t="s">
        <v>1314</v>
      </c>
      <c r="M84" s="15" t="s">
        <v>1076</v>
      </c>
      <c r="N84" s="60" t="s">
        <v>350</v>
      </c>
      <c r="O84" s="60"/>
      <c r="P84" s="15"/>
      <c r="Q84" s="37">
        <v>10.99</v>
      </c>
      <c r="R84" s="69">
        <f t="shared" si="6"/>
        <v>10.99</v>
      </c>
      <c r="S84" s="69">
        <f t="shared" si="7"/>
        <v>1.099</v>
      </c>
      <c r="T84" s="38">
        <v>1</v>
      </c>
      <c r="U84" s="39" t="str">
        <f t="shared" si="5"/>
        <v>Single canister</v>
      </c>
      <c r="V84" s="27">
        <v>10</v>
      </c>
      <c r="W84" s="40"/>
      <c r="X84" s="15" t="s">
        <v>350</v>
      </c>
      <c r="Y84" s="38"/>
      <c r="Z84" s="15"/>
      <c r="AA84" s="27"/>
      <c r="AB84" s="15" t="s">
        <v>1312</v>
      </c>
      <c r="AC84" s="27">
        <v>1</v>
      </c>
      <c r="AD84" s="15" t="s">
        <v>472</v>
      </c>
      <c r="AE84" s="67"/>
      <c r="AF84" s="15" t="s">
        <v>1313</v>
      </c>
    </row>
    <row r="85" spans="1:32" s="24" customFormat="1">
      <c r="A85" s="106"/>
      <c r="B85" s="27">
        <v>78</v>
      </c>
      <c r="C85" s="27">
        <v>76</v>
      </c>
      <c r="D85" s="36">
        <v>45014</v>
      </c>
      <c r="E85" s="150" t="s">
        <v>93</v>
      </c>
      <c r="F85" s="150" t="s">
        <v>1333</v>
      </c>
      <c r="G85" s="151" t="s">
        <v>252</v>
      </c>
      <c r="H85" s="151" t="s">
        <v>251</v>
      </c>
      <c r="I85" s="15" t="s">
        <v>706</v>
      </c>
      <c r="J85" s="15" t="s">
        <v>707</v>
      </c>
      <c r="K85" s="15" t="s">
        <v>353</v>
      </c>
      <c r="L85" s="15" t="s">
        <v>1315</v>
      </c>
      <c r="M85" s="15" t="s">
        <v>1078</v>
      </c>
      <c r="N85" s="60" t="s">
        <v>350</v>
      </c>
      <c r="O85" s="60"/>
      <c r="P85" s="15"/>
      <c r="Q85" s="37">
        <v>7.49</v>
      </c>
      <c r="R85" s="69">
        <f t="shared" si="6"/>
        <v>7.49</v>
      </c>
      <c r="S85" s="69">
        <f t="shared" si="7"/>
        <v>2.14</v>
      </c>
      <c r="T85" s="38">
        <v>1</v>
      </c>
      <c r="U85" s="39" t="str">
        <f t="shared" si="5"/>
        <v>Single canister</v>
      </c>
      <c r="V85" s="27">
        <v>3.5</v>
      </c>
      <c r="W85" s="40"/>
      <c r="X85" s="15" t="s">
        <v>350</v>
      </c>
      <c r="Y85" s="38"/>
      <c r="Z85" s="15"/>
      <c r="AA85" s="27"/>
      <c r="AB85" s="15" t="s">
        <v>1312</v>
      </c>
      <c r="AC85" s="27">
        <v>1</v>
      </c>
      <c r="AD85" s="15" t="s">
        <v>472</v>
      </c>
      <c r="AE85" s="67"/>
      <c r="AF85" s="15" t="s">
        <v>1313</v>
      </c>
    </row>
    <row r="86" spans="1:32" s="24" customFormat="1">
      <c r="A86" s="106"/>
      <c r="B86" s="27">
        <v>79</v>
      </c>
      <c r="C86" s="27">
        <v>80</v>
      </c>
      <c r="D86" s="36" t="e">
        <f>VLOOKUP($C86,#REF!,6,FALSE)</f>
        <v>#REF!</v>
      </c>
      <c r="E86" s="150" t="e">
        <f>VLOOKUP($C86,#REF!,2,FALSE)</f>
        <v>#REF!</v>
      </c>
      <c r="F86" s="150" t="s">
        <v>1334</v>
      </c>
      <c r="G86" s="151" t="s">
        <v>257</v>
      </c>
      <c r="H86" s="151" t="e">
        <f>VLOOKUP($C86,#REF!,4,FALSE)</f>
        <v>#REF!</v>
      </c>
      <c r="I86" s="15" t="s">
        <v>85</v>
      </c>
      <c r="J86" s="15" t="s">
        <v>1250</v>
      </c>
      <c r="K86" s="15" t="s">
        <v>353</v>
      </c>
      <c r="L86" s="15" t="s">
        <v>1251</v>
      </c>
      <c r="M86" s="15" t="s">
        <v>1324</v>
      </c>
      <c r="N86" s="60" t="s">
        <v>350</v>
      </c>
      <c r="O86" s="60"/>
      <c r="P86" s="15"/>
      <c r="Q86" s="37">
        <v>7.88</v>
      </c>
      <c r="R86" s="69">
        <f t="shared" si="6"/>
        <v>7.88</v>
      </c>
      <c r="S86" s="69">
        <f t="shared" si="7"/>
        <v>0.78800000000000003</v>
      </c>
      <c r="T86" s="38">
        <v>1</v>
      </c>
      <c r="U86" s="39" t="str">
        <f t="shared" si="5"/>
        <v>Single canister</v>
      </c>
      <c r="V86" s="27">
        <v>10</v>
      </c>
      <c r="W86" s="40"/>
      <c r="X86" s="15" t="s">
        <v>350</v>
      </c>
      <c r="Y86" s="38"/>
      <c r="Z86" s="15"/>
      <c r="AA86" s="27"/>
      <c r="AB86" s="15" t="s">
        <v>1306</v>
      </c>
      <c r="AC86" s="27">
        <v>1</v>
      </c>
      <c r="AD86" s="15" t="s">
        <v>472</v>
      </c>
      <c r="AE86" s="67"/>
      <c r="AF86" s="15" t="s">
        <v>1335</v>
      </c>
    </row>
    <row r="87" spans="1:32" s="24" customFormat="1">
      <c r="A87" s="106"/>
      <c r="B87" s="27">
        <v>80</v>
      </c>
      <c r="C87" s="27">
        <v>80</v>
      </c>
      <c r="D87" s="36" t="e">
        <f>VLOOKUP($C87,#REF!,6,FALSE)</f>
        <v>#REF!</v>
      </c>
      <c r="E87" s="150" t="e">
        <f>VLOOKUP($C87,#REF!,2,FALSE)</f>
        <v>#REF!</v>
      </c>
      <c r="F87" s="150" t="s">
        <v>1334</v>
      </c>
      <c r="G87" s="151" t="s">
        <v>257</v>
      </c>
      <c r="H87" s="151" t="e">
        <f>VLOOKUP($C87,#REF!,4,FALSE)</f>
        <v>#REF!</v>
      </c>
      <c r="I87" s="15" t="s">
        <v>85</v>
      </c>
      <c r="J87" s="15" t="s">
        <v>1250</v>
      </c>
      <c r="K87" s="15" t="s">
        <v>353</v>
      </c>
      <c r="L87" s="15" t="s">
        <v>1256</v>
      </c>
      <c r="M87" s="15" t="s">
        <v>1308</v>
      </c>
      <c r="N87" s="60" t="s">
        <v>350</v>
      </c>
      <c r="O87" s="60"/>
      <c r="P87" s="15"/>
      <c r="Q87" s="37">
        <v>21.88</v>
      </c>
      <c r="R87" s="69">
        <f t="shared" si="6"/>
        <v>5.47</v>
      </c>
      <c r="S87" s="69">
        <f t="shared" si="7"/>
        <v>0.54699999999999993</v>
      </c>
      <c r="T87" s="38">
        <v>4</v>
      </c>
      <c r="U87" s="39" t="str">
        <f t="shared" ref="U87:U118" si="8">IF(T87=1,"Single canister",CONCATENATE(T87,"-Pack"))</f>
        <v>4-Pack</v>
      </c>
      <c r="V87" s="27">
        <v>10</v>
      </c>
      <c r="W87" s="40"/>
      <c r="X87" s="15" t="s">
        <v>350</v>
      </c>
      <c r="Y87" s="38"/>
      <c r="Z87" s="15"/>
      <c r="AA87" s="27"/>
      <c r="AB87" s="15" t="s">
        <v>1306</v>
      </c>
      <c r="AC87" s="27">
        <v>1</v>
      </c>
      <c r="AD87" s="15" t="s">
        <v>472</v>
      </c>
      <c r="AE87" s="67"/>
      <c r="AF87" s="15" t="s">
        <v>1335</v>
      </c>
    </row>
    <row r="88" spans="1:32" s="24" customFormat="1">
      <c r="A88" s="106"/>
      <c r="B88" s="27">
        <v>81</v>
      </c>
      <c r="C88" s="27">
        <v>81</v>
      </c>
      <c r="D88" s="36" t="e">
        <f>VLOOKUP($C88,#REF!,6,FALSE)</f>
        <v>#REF!</v>
      </c>
      <c r="E88" s="150" t="e">
        <f>VLOOKUP($C88,#REF!,2,FALSE)</f>
        <v>#REF!</v>
      </c>
      <c r="F88" s="150" t="s">
        <v>1334</v>
      </c>
      <c r="G88" s="151" t="s">
        <v>259</v>
      </c>
      <c r="H88" s="151" t="e">
        <f>VLOOKUP($C88,#REF!,4,FALSE)</f>
        <v>#REF!</v>
      </c>
      <c r="I88" s="15" t="s">
        <v>414</v>
      </c>
      <c r="J88" s="15" t="s">
        <v>694</v>
      </c>
      <c r="K88" s="15" t="s">
        <v>353</v>
      </c>
      <c r="L88" s="15" t="s">
        <v>1156</v>
      </c>
      <c r="M88" s="15" t="s">
        <v>1310</v>
      </c>
      <c r="N88" s="60" t="s">
        <v>350</v>
      </c>
      <c r="O88" s="60"/>
      <c r="P88" s="15"/>
      <c r="Q88" s="37">
        <v>6.99</v>
      </c>
      <c r="R88" s="69">
        <f t="shared" si="6"/>
        <v>6.99</v>
      </c>
      <c r="S88" s="69">
        <f t="shared" si="7"/>
        <v>0.69900000000000007</v>
      </c>
      <c r="T88" s="38">
        <v>1</v>
      </c>
      <c r="U88" s="39" t="str">
        <f t="shared" si="8"/>
        <v>Single canister</v>
      </c>
      <c r="V88" s="27">
        <v>10</v>
      </c>
      <c r="W88" s="40"/>
      <c r="X88" s="15" t="s">
        <v>350</v>
      </c>
      <c r="Y88" s="38"/>
      <c r="Z88" s="15"/>
      <c r="AA88" s="27"/>
      <c r="AB88" s="15"/>
      <c r="AC88" s="27">
        <v>0</v>
      </c>
      <c r="AD88" s="15" t="s">
        <v>472</v>
      </c>
      <c r="AE88" s="67"/>
      <c r="AF88" s="15" t="s">
        <v>1336</v>
      </c>
    </row>
    <row r="89" spans="1:32" s="24" customFormat="1">
      <c r="A89" s="106"/>
      <c r="B89" s="27">
        <v>82</v>
      </c>
      <c r="C89" s="27">
        <v>82</v>
      </c>
      <c r="D89" s="36" t="e">
        <f>VLOOKUP($C89,#REF!,6,FALSE)</f>
        <v>#REF!</v>
      </c>
      <c r="E89" s="150" t="e">
        <f>VLOOKUP($C89,#REF!,2,FALSE)</f>
        <v>#REF!</v>
      </c>
      <c r="F89" s="150" t="s">
        <v>1334</v>
      </c>
      <c r="G89" s="151" t="s">
        <v>261</v>
      </c>
      <c r="H89" s="151" t="e">
        <f>VLOOKUP($C89,#REF!,4,FALSE)</f>
        <v>#REF!</v>
      </c>
      <c r="I89" s="15" t="s">
        <v>706</v>
      </c>
      <c r="J89" s="15" t="s">
        <v>707</v>
      </c>
      <c r="K89" s="15" t="s">
        <v>353</v>
      </c>
      <c r="L89" s="15" t="s">
        <v>1311</v>
      </c>
      <c r="M89" s="15" t="s">
        <v>1068</v>
      </c>
      <c r="N89" s="60" t="s">
        <v>350</v>
      </c>
      <c r="O89" s="60"/>
      <c r="P89" s="15"/>
      <c r="Q89" s="37">
        <v>20.89</v>
      </c>
      <c r="R89" s="69">
        <f t="shared" si="6"/>
        <v>6.9633333333333338</v>
      </c>
      <c r="S89" s="69">
        <f t="shared" si="7"/>
        <v>0.69633333333333336</v>
      </c>
      <c r="T89" s="38">
        <v>3</v>
      </c>
      <c r="U89" s="39" t="str">
        <f t="shared" si="8"/>
        <v>3-Pack</v>
      </c>
      <c r="V89" s="27">
        <v>10</v>
      </c>
      <c r="W89" s="40"/>
      <c r="X89" s="15" t="s">
        <v>350</v>
      </c>
      <c r="Y89" s="38"/>
      <c r="Z89" s="15"/>
      <c r="AA89" s="27"/>
      <c r="AB89" s="15" t="s">
        <v>1312</v>
      </c>
      <c r="AC89" s="27">
        <v>1</v>
      </c>
      <c r="AD89" s="15" t="s">
        <v>472</v>
      </c>
      <c r="AE89" s="67"/>
      <c r="AF89" s="15" t="s">
        <v>1337</v>
      </c>
    </row>
    <row r="90" spans="1:32" s="24" customFormat="1">
      <c r="A90" s="106"/>
      <c r="B90" s="27">
        <v>83</v>
      </c>
      <c r="C90" s="27">
        <v>82</v>
      </c>
      <c r="D90" s="36" t="e">
        <f>VLOOKUP($C90,#REF!,6,FALSE)</f>
        <v>#REF!</v>
      </c>
      <c r="E90" s="150" t="e">
        <f>VLOOKUP($C90,#REF!,2,FALSE)</f>
        <v>#REF!</v>
      </c>
      <c r="F90" s="150" t="s">
        <v>1334</v>
      </c>
      <c r="G90" s="151" t="s">
        <v>261</v>
      </c>
      <c r="H90" s="151" t="e">
        <f>VLOOKUP($C90,#REF!,4,FALSE)</f>
        <v>#REF!</v>
      </c>
      <c r="I90" s="15" t="s">
        <v>706</v>
      </c>
      <c r="J90" s="15" t="s">
        <v>707</v>
      </c>
      <c r="K90" s="15" t="s">
        <v>353</v>
      </c>
      <c r="L90" s="15" t="s">
        <v>1314</v>
      </c>
      <c r="M90" s="15" t="s">
        <v>1076</v>
      </c>
      <c r="N90" s="60" t="s">
        <v>350</v>
      </c>
      <c r="O90" s="60"/>
      <c r="P90" s="15"/>
      <c r="Q90" s="37">
        <v>10.99</v>
      </c>
      <c r="R90" s="69">
        <f t="shared" si="6"/>
        <v>10.99</v>
      </c>
      <c r="S90" s="69">
        <f t="shared" si="7"/>
        <v>1.099</v>
      </c>
      <c r="T90" s="38">
        <v>1</v>
      </c>
      <c r="U90" s="39" t="str">
        <f t="shared" si="8"/>
        <v>Single canister</v>
      </c>
      <c r="V90" s="27">
        <v>10</v>
      </c>
      <c r="W90" s="40"/>
      <c r="X90" s="15" t="s">
        <v>350</v>
      </c>
      <c r="Y90" s="38"/>
      <c r="Z90" s="15"/>
      <c r="AA90" s="27"/>
      <c r="AB90" s="15" t="s">
        <v>1312</v>
      </c>
      <c r="AC90" s="27">
        <v>1</v>
      </c>
      <c r="AD90" s="15" t="s">
        <v>472</v>
      </c>
      <c r="AE90" s="67"/>
      <c r="AF90" s="15" t="s">
        <v>1337</v>
      </c>
    </row>
    <row r="91" spans="1:32" s="24" customFormat="1">
      <c r="A91" s="106"/>
      <c r="B91" s="27">
        <v>84</v>
      </c>
      <c r="C91" s="27">
        <v>82</v>
      </c>
      <c r="D91" s="36" t="e">
        <f>VLOOKUP($C91,#REF!,6,FALSE)</f>
        <v>#REF!</v>
      </c>
      <c r="E91" s="150" t="e">
        <f>VLOOKUP($C91,#REF!,2,FALSE)</f>
        <v>#REF!</v>
      </c>
      <c r="F91" s="150" t="s">
        <v>1334</v>
      </c>
      <c r="G91" s="151" t="s">
        <v>261</v>
      </c>
      <c r="H91" s="151" t="e">
        <f>VLOOKUP($C91,#REF!,4,FALSE)</f>
        <v>#REF!</v>
      </c>
      <c r="I91" s="15" t="s">
        <v>706</v>
      </c>
      <c r="J91" s="15" t="s">
        <v>707</v>
      </c>
      <c r="K91" s="15" t="s">
        <v>353</v>
      </c>
      <c r="L91" s="15" t="s">
        <v>1315</v>
      </c>
      <c r="M91" s="15" t="s">
        <v>1078</v>
      </c>
      <c r="N91" s="60" t="s">
        <v>350</v>
      </c>
      <c r="O91" s="60"/>
      <c r="P91" s="15"/>
      <c r="Q91" s="37">
        <v>7.49</v>
      </c>
      <c r="R91" s="69">
        <f t="shared" si="6"/>
        <v>7.49</v>
      </c>
      <c r="S91" s="69">
        <f t="shared" si="7"/>
        <v>2.14</v>
      </c>
      <c r="T91" s="38">
        <v>1</v>
      </c>
      <c r="U91" s="39" t="str">
        <f t="shared" si="8"/>
        <v>Single canister</v>
      </c>
      <c r="V91" s="27">
        <v>3.5</v>
      </c>
      <c r="W91" s="40"/>
      <c r="X91" s="15" t="s">
        <v>350</v>
      </c>
      <c r="Y91" s="38"/>
      <c r="Z91" s="15"/>
      <c r="AA91" s="27"/>
      <c r="AB91" s="15" t="s">
        <v>1312</v>
      </c>
      <c r="AC91" s="27">
        <v>1</v>
      </c>
      <c r="AD91" s="15" t="s">
        <v>472</v>
      </c>
      <c r="AE91" s="67"/>
      <c r="AF91" s="15" t="s">
        <v>1337</v>
      </c>
    </row>
    <row r="92" spans="1:32" s="24" customFormat="1">
      <c r="A92" s="106"/>
      <c r="B92" s="27">
        <v>85</v>
      </c>
      <c r="C92" s="27">
        <v>83</v>
      </c>
      <c r="D92" s="36" t="e">
        <f>VLOOKUP($C92,#REF!,6,FALSE)</f>
        <v>#REF!</v>
      </c>
      <c r="E92" s="150" t="e">
        <f>VLOOKUP($C92,#REF!,2,FALSE)</f>
        <v>#REF!</v>
      </c>
      <c r="F92" s="150" t="s">
        <v>1338</v>
      </c>
      <c r="G92" s="151" t="s">
        <v>264</v>
      </c>
      <c r="H92" s="151" t="e">
        <f>VLOOKUP($C92,#REF!,4,FALSE)</f>
        <v>#REF!</v>
      </c>
      <c r="I92" s="15" t="s">
        <v>85</v>
      </c>
      <c r="J92" s="15" t="s">
        <v>1250</v>
      </c>
      <c r="K92" s="15" t="s">
        <v>353</v>
      </c>
      <c r="L92" s="15" t="s">
        <v>1256</v>
      </c>
      <c r="M92" s="15" t="s">
        <v>1330</v>
      </c>
      <c r="N92" s="60" t="s">
        <v>350</v>
      </c>
      <c r="O92" s="60"/>
      <c r="P92" s="15"/>
      <c r="Q92" s="37">
        <v>13.97</v>
      </c>
      <c r="R92" s="69">
        <f t="shared" si="6"/>
        <v>3.4925000000000002</v>
      </c>
      <c r="S92" s="69">
        <f t="shared" si="7"/>
        <v>0.34925</v>
      </c>
      <c r="T92" s="38">
        <v>4</v>
      </c>
      <c r="U92" s="39" t="str">
        <f t="shared" si="8"/>
        <v>4-Pack</v>
      </c>
      <c r="V92" s="27">
        <v>10</v>
      </c>
      <c r="W92" s="40"/>
      <c r="X92" s="15" t="s">
        <v>350</v>
      </c>
      <c r="Y92" s="38"/>
      <c r="Z92" s="15"/>
      <c r="AA92" s="27"/>
      <c r="AB92" s="15" t="s">
        <v>1306</v>
      </c>
      <c r="AC92" s="27">
        <v>1</v>
      </c>
      <c r="AD92" s="15" t="s">
        <v>472</v>
      </c>
      <c r="AE92" s="67"/>
      <c r="AF92" s="15" t="s">
        <v>1335</v>
      </c>
    </row>
    <row r="93" spans="1:32" s="24" customFormat="1">
      <c r="A93" s="106"/>
      <c r="B93" s="27">
        <v>86</v>
      </c>
      <c r="C93" s="27">
        <v>84</v>
      </c>
      <c r="D93" s="36" t="e">
        <f>VLOOKUP($C93,#REF!,6,FALSE)</f>
        <v>#REF!</v>
      </c>
      <c r="E93" s="150" t="e">
        <f>VLOOKUP($C93,#REF!,2,FALSE)</f>
        <v>#REF!</v>
      </c>
      <c r="F93" s="150" t="s">
        <v>1338</v>
      </c>
      <c r="G93" s="151" t="s">
        <v>266</v>
      </c>
      <c r="H93" s="151" t="e">
        <f>VLOOKUP($C93,#REF!,4,FALSE)</f>
        <v>#REF!</v>
      </c>
      <c r="I93" s="15"/>
      <c r="J93" s="15" t="s">
        <v>734</v>
      </c>
      <c r="K93" s="15" t="s">
        <v>353</v>
      </c>
      <c r="L93" s="15" t="s">
        <v>1339</v>
      </c>
      <c r="M93" s="15"/>
      <c r="N93" s="60" t="s">
        <v>350</v>
      </c>
      <c r="O93" s="60"/>
      <c r="P93" s="15"/>
      <c r="Q93" s="37"/>
      <c r="R93" s="69" t="str">
        <f t="shared" si="6"/>
        <v>-</v>
      </c>
      <c r="S93" s="69" t="str">
        <f t="shared" si="7"/>
        <v>-</v>
      </c>
      <c r="T93" s="38"/>
      <c r="U93" s="39" t="str">
        <f t="shared" si="8"/>
        <v>-Pack</v>
      </c>
      <c r="V93" s="27"/>
      <c r="W93" s="40"/>
      <c r="X93" s="15" t="s">
        <v>350</v>
      </c>
      <c r="Y93" s="38"/>
      <c r="Z93" s="15"/>
      <c r="AA93" s="27"/>
      <c r="AB93" s="15"/>
      <c r="AC93" s="27"/>
      <c r="AD93" s="15"/>
      <c r="AE93" s="67"/>
      <c r="AF93" s="15" t="s">
        <v>1340</v>
      </c>
    </row>
    <row r="94" spans="1:32" s="24" customFormat="1">
      <c r="A94" s="106"/>
      <c r="B94" s="27">
        <v>87</v>
      </c>
      <c r="C94" s="27">
        <v>85</v>
      </c>
      <c r="D94" s="36" t="e">
        <f>VLOOKUP($C94,#REF!,6,FALSE)</f>
        <v>#REF!</v>
      </c>
      <c r="E94" s="150" t="e">
        <f>VLOOKUP($C94,#REF!,2,FALSE)</f>
        <v>#REF!</v>
      </c>
      <c r="F94" s="150" t="s">
        <v>1338</v>
      </c>
      <c r="G94" s="151" t="s">
        <v>268</v>
      </c>
      <c r="H94" s="151" t="e">
        <f>VLOOKUP($C94,#REF!,4,FALSE)</f>
        <v>#REF!</v>
      </c>
      <c r="I94" s="15" t="s">
        <v>706</v>
      </c>
      <c r="J94" s="15" t="s">
        <v>707</v>
      </c>
      <c r="K94" s="15" t="s">
        <v>353</v>
      </c>
      <c r="L94" s="15" t="s">
        <v>1311</v>
      </c>
      <c r="M94" s="15" t="s">
        <v>1068</v>
      </c>
      <c r="N94" s="60" t="s">
        <v>350</v>
      </c>
      <c r="O94" s="60"/>
      <c r="P94" s="15"/>
      <c r="Q94" s="37">
        <v>20.89</v>
      </c>
      <c r="R94" s="69">
        <f t="shared" si="6"/>
        <v>6.9633333333333338</v>
      </c>
      <c r="S94" s="69">
        <f t="shared" si="7"/>
        <v>0.69633333333333336</v>
      </c>
      <c r="T94" s="38">
        <v>3</v>
      </c>
      <c r="U94" s="39" t="str">
        <f t="shared" si="8"/>
        <v>3-Pack</v>
      </c>
      <c r="V94" s="27">
        <v>10</v>
      </c>
      <c r="W94" s="40"/>
      <c r="X94" s="15" t="s">
        <v>350</v>
      </c>
      <c r="Y94" s="38"/>
      <c r="Z94" s="15"/>
      <c r="AA94" s="27"/>
      <c r="AB94" s="15" t="s">
        <v>1312</v>
      </c>
      <c r="AC94" s="27">
        <v>1</v>
      </c>
      <c r="AD94" s="15" t="s">
        <v>472</v>
      </c>
      <c r="AE94" s="67"/>
      <c r="AF94" s="15" t="s">
        <v>1337</v>
      </c>
    </row>
    <row r="95" spans="1:32" s="24" customFormat="1">
      <c r="A95" s="106"/>
      <c r="B95" s="27">
        <v>88</v>
      </c>
      <c r="C95" s="27">
        <v>85</v>
      </c>
      <c r="D95" s="36" t="e">
        <f>VLOOKUP($C95,#REF!,6,FALSE)</f>
        <v>#REF!</v>
      </c>
      <c r="E95" s="150" t="e">
        <f>VLOOKUP($C95,#REF!,2,FALSE)</f>
        <v>#REF!</v>
      </c>
      <c r="F95" s="150" t="s">
        <v>1338</v>
      </c>
      <c r="G95" s="151" t="s">
        <v>268</v>
      </c>
      <c r="H95" s="151" t="e">
        <f>VLOOKUP($C95,#REF!,4,FALSE)</f>
        <v>#REF!</v>
      </c>
      <c r="I95" s="15" t="s">
        <v>706</v>
      </c>
      <c r="J95" s="15" t="s">
        <v>707</v>
      </c>
      <c r="K95" s="15" t="s">
        <v>353</v>
      </c>
      <c r="L95" s="15" t="s">
        <v>1314</v>
      </c>
      <c r="M95" s="15" t="s">
        <v>1076</v>
      </c>
      <c r="N95" s="60" t="s">
        <v>350</v>
      </c>
      <c r="O95" s="60"/>
      <c r="P95" s="15"/>
      <c r="Q95" s="37">
        <v>10.99</v>
      </c>
      <c r="R95" s="69">
        <f t="shared" si="6"/>
        <v>10.99</v>
      </c>
      <c r="S95" s="69">
        <f t="shared" si="7"/>
        <v>1.099</v>
      </c>
      <c r="T95" s="38">
        <v>1</v>
      </c>
      <c r="U95" s="39" t="str">
        <f t="shared" si="8"/>
        <v>Single canister</v>
      </c>
      <c r="V95" s="27">
        <v>10</v>
      </c>
      <c r="W95" s="40"/>
      <c r="X95" s="15" t="s">
        <v>350</v>
      </c>
      <c r="Y95" s="38"/>
      <c r="Z95" s="15"/>
      <c r="AA95" s="27"/>
      <c r="AB95" s="15" t="s">
        <v>1312</v>
      </c>
      <c r="AC95" s="27">
        <v>1</v>
      </c>
      <c r="AD95" s="15" t="s">
        <v>472</v>
      </c>
      <c r="AE95" s="67"/>
      <c r="AF95" s="15" t="s">
        <v>1337</v>
      </c>
    </row>
    <row r="96" spans="1:32" s="24" customFormat="1">
      <c r="A96" s="106"/>
      <c r="B96" s="27">
        <v>89</v>
      </c>
      <c r="C96" s="27">
        <v>85</v>
      </c>
      <c r="D96" s="36" t="e">
        <f>VLOOKUP($C96,#REF!,6,FALSE)</f>
        <v>#REF!</v>
      </c>
      <c r="E96" s="150" t="e">
        <f>VLOOKUP($C96,#REF!,2,FALSE)</f>
        <v>#REF!</v>
      </c>
      <c r="F96" s="150" t="s">
        <v>1338</v>
      </c>
      <c r="G96" s="151" t="s">
        <v>268</v>
      </c>
      <c r="H96" s="151" t="e">
        <f>VLOOKUP($C96,#REF!,4,FALSE)</f>
        <v>#REF!</v>
      </c>
      <c r="I96" s="15" t="s">
        <v>706</v>
      </c>
      <c r="J96" s="15" t="s">
        <v>707</v>
      </c>
      <c r="K96" s="15" t="s">
        <v>353</v>
      </c>
      <c r="L96" s="15" t="s">
        <v>1315</v>
      </c>
      <c r="M96" s="15" t="s">
        <v>1078</v>
      </c>
      <c r="N96" s="60" t="s">
        <v>350</v>
      </c>
      <c r="O96" s="60"/>
      <c r="P96" s="15"/>
      <c r="Q96" s="37">
        <v>7.49</v>
      </c>
      <c r="R96" s="69">
        <f t="shared" si="6"/>
        <v>7.49</v>
      </c>
      <c r="S96" s="69">
        <f t="shared" si="7"/>
        <v>2.14</v>
      </c>
      <c r="T96" s="38">
        <v>1</v>
      </c>
      <c r="U96" s="39" t="str">
        <f t="shared" si="8"/>
        <v>Single canister</v>
      </c>
      <c r="V96" s="27">
        <v>3.5</v>
      </c>
      <c r="W96" s="40"/>
      <c r="X96" s="15" t="s">
        <v>350</v>
      </c>
      <c r="Y96" s="38"/>
      <c r="Z96" s="15"/>
      <c r="AA96" s="27"/>
      <c r="AB96" s="15" t="s">
        <v>1312</v>
      </c>
      <c r="AC96" s="27">
        <v>1</v>
      </c>
      <c r="AD96" s="15" t="s">
        <v>472</v>
      </c>
      <c r="AE96" s="67"/>
      <c r="AF96" s="15" t="s">
        <v>1337</v>
      </c>
    </row>
    <row r="97" spans="1:32" s="24" customFormat="1">
      <c r="A97" s="106"/>
      <c r="B97" s="27">
        <v>90</v>
      </c>
      <c r="C97" s="27">
        <v>86</v>
      </c>
      <c r="D97" s="36" t="e">
        <f>VLOOKUP($C97,#REF!,6,FALSE)</f>
        <v>#REF!</v>
      </c>
      <c r="E97" s="150" t="e">
        <f>VLOOKUP($C97,#REF!,2,FALSE)</f>
        <v>#REF!</v>
      </c>
      <c r="F97" s="150" t="s">
        <v>1341</v>
      </c>
      <c r="G97" s="151" t="s">
        <v>270</v>
      </c>
      <c r="H97" s="151" t="e">
        <f>VLOOKUP($C97,#REF!,4,FALSE)</f>
        <v>#REF!</v>
      </c>
      <c r="I97" s="15" t="s">
        <v>85</v>
      </c>
      <c r="J97" s="15" t="s">
        <v>1250</v>
      </c>
      <c r="K97" s="15" t="s">
        <v>353</v>
      </c>
      <c r="L97" s="15" t="s">
        <v>1251</v>
      </c>
      <c r="M97" s="15" t="s">
        <v>1324</v>
      </c>
      <c r="N97" s="60" t="s">
        <v>350</v>
      </c>
      <c r="O97" s="60"/>
      <c r="P97" s="15"/>
      <c r="Q97" s="37">
        <v>7.88</v>
      </c>
      <c r="R97" s="69">
        <f t="shared" si="6"/>
        <v>7.88</v>
      </c>
      <c r="S97" s="69">
        <f t="shared" si="7"/>
        <v>0.78800000000000003</v>
      </c>
      <c r="T97" s="38">
        <v>1</v>
      </c>
      <c r="U97" s="39" t="str">
        <f t="shared" si="8"/>
        <v>Single canister</v>
      </c>
      <c r="V97" s="27">
        <v>10</v>
      </c>
      <c r="W97" s="40"/>
      <c r="X97" s="15" t="s">
        <v>350</v>
      </c>
      <c r="Y97" s="38"/>
      <c r="Z97" s="15"/>
      <c r="AA97" s="27"/>
      <c r="AB97" s="15" t="s">
        <v>1306</v>
      </c>
      <c r="AC97" s="27">
        <v>1</v>
      </c>
      <c r="AD97" s="15" t="s">
        <v>472</v>
      </c>
      <c r="AE97" s="67"/>
      <c r="AF97" s="15" t="s">
        <v>1335</v>
      </c>
    </row>
    <row r="98" spans="1:32" s="24" customFormat="1">
      <c r="A98" s="106"/>
      <c r="B98" s="27">
        <v>91</v>
      </c>
      <c r="C98" s="27">
        <v>87</v>
      </c>
      <c r="D98" s="36" t="e">
        <f>VLOOKUP($C98,#REF!,6,FALSE)</f>
        <v>#REF!</v>
      </c>
      <c r="E98" s="150" t="e">
        <f>VLOOKUP($C98,#REF!,2,FALSE)</f>
        <v>#REF!</v>
      </c>
      <c r="F98" s="150" t="s">
        <v>1341</v>
      </c>
      <c r="G98" s="151" t="s">
        <v>272</v>
      </c>
      <c r="H98" s="151" t="e">
        <f>VLOOKUP($C98,#REF!,4,FALSE)</f>
        <v>#REF!</v>
      </c>
      <c r="I98" s="15" t="s">
        <v>414</v>
      </c>
      <c r="J98" s="15" t="s">
        <v>694</v>
      </c>
      <c r="K98" s="15" t="s">
        <v>353</v>
      </c>
      <c r="L98" s="15" t="s">
        <v>1151</v>
      </c>
      <c r="M98" s="15" t="s">
        <v>1309</v>
      </c>
      <c r="N98" s="60" t="s">
        <v>350</v>
      </c>
      <c r="O98" s="60"/>
      <c r="P98" s="15"/>
      <c r="Q98" s="37">
        <v>12.99</v>
      </c>
      <c r="R98" s="69">
        <f t="shared" si="6"/>
        <v>6.4950000000000001</v>
      </c>
      <c r="S98" s="69">
        <f t="shared" si="7"/>
        <v>0.64949999999999997</v>
      </c>
      <c r="T98" s="38">
        <v>2</v>
      </c>
      <c r="U98" s="39" t="str">
        <f t="shared" si="8"/>
        <v>2-Pack</v>
      </c>
      <c r="V98" s="27">
        <v>10</v>
      </c>
      <c r="W98" s="40"/>
      <c r="X98" s="15" t="s">
        <v>350</v>
      </c>
      <c r="Y98" s="38"/>
      <c r="Z98" s="15"/>
      <c r="AA98" s="27"/>
      <c r="AB98" s="15"/>
      <c r="AC98" s="27">
        <v>0</v>
      </c>
      <c r="AD98" s="15" t="s">
        <v>472</v>
      </c>
      <c r="AE98" s="67"/>
      <c r="AF98" s="15" t="s">
        <v>1336</v>
      </c>
    </row>
    <row r="99" spans="1:32" s="24" customFormat="1">
      <c r="A99" s="106"/>
      <c r="B99" s="27">
        <v>92</v>
      </c>
      <c r="C99" s="27">
        <v>88</v>
      </c>
      <c r="D99" s="36" t="e">
        <f>VLOOKUP($C99,#REF!,6,FALSE)</f>
        <v>#REF!</v>
      </c>
      <c r="E99" s="150" t="e">
        <f>VLOOKUP($C99,#REF!,2,FALSE)</f>
        <v>#REF!</v>
      </c>
      <c r="F99" s="150" t="s">
        <v>1341</v>
      </c>
      <c r="G99" s="151" t="s">
        <v>274</v>
      </c>
      <c r="H99" s="151" t="e">
        <f>VLOOKUP($C99,#REF!,4,FALSE)</f>
        <v>#REF!</v>
      </c>
      <c r="I99" s="15" t="s">
        <v>706</v>
      </c>
      <c r="J99" s="15" t="s">
        <v>707</v>
      </c>
      <c r="K99" s="15" t="s">
        <v>353</v>
      </c>
      <c r="L99" s="15" t="s">
        <v>1311</v>
      </c>
      <c r="M99" s="15" t="s">
        <v>1068</v>
      </c>
      <c r="N99" s="60" t="s">
        <v>350</v>
      </c>
      <c r="O99" s="60"/>
      <c r="P99" s="15"/>
      <c r="Q99" s="37">
        <v>20.89</v>
      </c>
      <c r="R99" s="69">
        <f t="shared" si="6"/>
        <v>6.9633333333333338</v>
      </c>
      <c r="S99" s="69">
        <f t="shared" si="7"/>
        <v>0.69633333333333336</v>
      </c>
      <c r="T99" s="38">
        <v>3</v>
      </c>
      <c r="U99" s="39" t="str">
        <f t="shared" si="8"/>
        <v>3-Pack</v>
      </c>
      <c r="V99" s="27">
        <v>10</v>
      </c>
      <c r="W99" s="40"/>
      <c r="X99" s="15" t="s">
        <v>350</v>
      </c>
      <c r="Y99" s="38"/>
      <c r="Z99" s="15"/>
      <c r="AA99" s="27"/>
      <c r="AB99" s="15" t="s">
        <v>1312</v>
      </c>
      <c r="AC99" s="27">
        <v>1</v>
      </c>
      <c r="AD99" s="15" t="s">
        <v>472</v>
      </c>
      <c r="AE99" s="67"/>
      <c r="AF99" s="15" t="s">
        <v>1337</v>
      </c>
    </row>
    <row r="100" spans="1:32" s="24" customFormat="1">
      <c r="A100" s="106"/>
      <c r="B100" s="27">
        <v>93</v>
      </c>
      <c r="C100" s="27">
        <v>88</v>
      </c>
      <c r="D100" s="36" t="e">
        <f>VLOOKUP($C100,#REF!,6,FALSE)</f>
        <v>#REF!</v>
      </c>
      <c r="E100" s="150" t="e">
        <f>VLOOKUP($C100,#REF!,2,FALSE)</f>
        <v>#REF!</v>
      </c>
      <c r="F100" s="150" t="s">
        <v>1341</v>
      </c>
      <c r="G100" s="151" t="s">
        <v>274</v>
      </c>
      <c r="H100" s="151" t="e">
        <f>VLOOKUP($C100,#REF!,4,FALSE)</f>
        <v>#REF!</v>
      </c>
      <c r="I100" s="15" t="s">
        <v>706</v>
      </c>
      <c r="J100" s="15" t="s">
        <v>707</v>
      </c>
      <c r="K100" s="15" t="s">
        <v>353</v>
      </c>
      <c r="L100" s="15" t="s">
        <v>1314</v>
      </c>
      <c r="M100" s="15" t="s">
        <v>1076</v>
      </c>
      <c r="N100" s="60" t="s">
        <v>350</v>
      </c>
      <c r="O100" s="60"/>
      <c r="P100" s="15"/>
      <c r="Q100" s="37">
        <v>10.99</v>
      </c>
      <c r="R100" s="69">
        <f t="shared" si="6"/>
        <v>10.99</v>
      </c>
      <c r="S100" s="69">
        <f t="shared" si="7"/>
        <v>1.099</v>
      </c>
      <c r="T100" s="38">
        <v>1</v>
      </c>
      <c r="U100" s="39" t="str">
        <f t="shared" si="8"/>
        <v>Single canister</v>
      </c>
      <c r="V100" s="27">
        <v>10</v>
      </c>
      <c r="W100" s="40"/>
      <c r="X100" s="15" t="s">
        <v>350</v>
      </c>
      <c r="Y100" s="38"/>
      <c r="Z100" s="15"/>
      <c r="AA100" s="27"/>
      <c r="AB100" s="15" t="s">
        <v>1312</v>
      </c>
      <c r="AC100" s="27">
        <v>1</v>
      </c>
      <c r="AD100" s="15" t="s">
        <v>472</v>
      </c>
      <c r="AE100" s="67"/>
      <c r="AF100" s="15" t="s">
        <v>1337</v>
      </c>
    </row>
    <row r="101" spans="1:32" s="24" customFormat="1">
      <c r="A101" s="106"/>
      <c r="B101" s="27">
        <v>94</v>
      </c>
      <c r="C101" s="27">
        <v>88</v>
      </c>
      <c r="D101" s="36" t="e">
        <f>VLOOKUP($C101,#REF!,6,FALSE)</f>
        <v>#REF!</v>
      </c>
      <c r="E101" s="150" t="e">
        <f>VLOOKUP($C101,#REF!,2,FALSE)</f>
        <v>#REF!</v>
      </c>
      <c r="F101" s="150" t="s">
        <v>1341</v>
      </c>
      <c r="G101" s="151" t="s">
        <v>274</v>
      </c>
      <c r="H101" s="151" t="e">
        <f>VLOOKUP($C101,#REF!,4,FALSE)</f>
        <v>#REF!</v>
      </c>
      <c r="I101" s="15" t="s">
        <v>706</v>
      </c>
      <c r="J101" s="15" t="s">
        <v>707</v>
      </c>
      <c r="K101" s="15" t="s">
        <v>353</v>
      </c>
      <c r="L101" s="15" t="s">
        <v>1315</v>
      </c>
      <c r="M101" s="15" t="s">
        <v>1078</v>
      </c>
      <c r="N101" s="60" t="s">
        <v>350</v>
      </c>
      <c r="O101" s="60"/>
      <c r="P101" s="15"/>
      <c r="Q101" s="37">
        <v>7.49</v>
      </c>
      <c r="R101" s="69">
        <f t="shared" si="6"/>
        <v>7.49</v>
      </c>
      <c r="S101" s="69">
        <f t="shared" si="7"/>
        <v>2.14</v>
      </c>
      <c r="T101" s="38">
        <v>1</v>
      </c>
      <c r="U101" s="39" t="str">
        <f t="shared" si="8"/>
        <v>Single canister</v>
      </c>
      <c r="V101" s="27">
        <v>3.5</v>
      </c>
      <c r="W101" s="40"/>
      <c r="X101" s="15" t="s">
        <v>350</v>
      </c>
      <c r="Y101" s="38"/>
      <c r="Z101" s="15"/>
      <c r="AA101" s="27"/>
      <c r="AB101" s="15" t="s">
        <v>1312</v>
      </c>
      <c r="AC101" s="27">
        <v>1</v>
      </c>
      <c r="AD101" s="15" t="s">
        <v>472</v>
      </c>
      <c r="AE101" s="67"/>
      <c r="AF101" s="15" t="s">
        <v>1337</v>
      </c>
    </row>
    <row r="102" spans="1:32" s="24" customFormat="1">
      <c r="A102" s="106"/>
      <c r="B102" s="27">
        <v>95</v>
      </c>
      <c r="C102" s="27">
        <v>89</v>
      </c>
      <c r="D102" s="36" t="e">
        <f>VLOOKUP($C102,#REF!,6,FALSE)</f>
        <v>#REF!</v>
      </c>
      <c r="E102" s="150" t="e">
        <f>VLOOKUP($C102,#REF!,2,FALSE)</f>
        <v>#REF!</v>
      </c>
      <c r="F102" s="150" t="s">
        <v>1342</v>
      </c>
      <c r="G102" s="151" t="s">
        <v>276</v>
      </c>
      <c r="H102" s="151" t="e">
        <f>VLOOKUP($C102,#REF!,4,FALSE)</f>
        <v>#REF!</v>
      </c>
      <c r="I102" s="28" t="s">
        <v>374</v>
      </c>
      <c r="J102" s="28" t="s">
        <v>375</v>
      </c>
      <c r="K102" s="15" t="s">
        <v>353</v>
      </c>
      <c r="L102" s="28" t="s">
        <v>1172</v>
      </c>
      <c r="M102" s="28" t="s">
        <v>1182</v>
      </c>
      <c r="N102" s="74" t="s">
        <v>1174</v>
      </c>
      <c r="O102" s="60" t="s">
        <v>19</v>
      </c>
      <c r="P102" s="28" t="s">
        <v>670</v>
      </c>
      <c r="Q102" s="37">
        <v>8.8800000000000008</v>
      </c>
      <c r="R102" s="69">
        <f t="shared" si="6"/>
        <v>4.4400000000000004</v>
      </c>
      <c r="S102" s="69">
        <f t="shared" si="7"/>
        <v>0.44400000000000006</v>
      </c>
      <c r="T102" s="38">
        <v>2</v>
      </c>
      <c r="U102" s="39" t="str">
        <f t="shared" si="8"/>
        <v>2-Pack</v>
      </c>
      <c r="V102" s="38">
        <v>10</v>
      </c>
      <c r="W102" s="28" t="s">
        <v>1343</v>
      </c>
      <c r="X102" s="28" t="s">
        <v>1175</v>
      </c>
      <c r="Y102" s="38">
        <v>1</v>
      </c>
      <c r="Z102" s="28" t="s">
        <v>1175</v>
      </c>
      <c r="AA102" s="38">
        <v>1</v>
      </c>
      <c r="AB102" s="28" t="s">
        <v>1184</v>
      </c>
      <c r="AC102" s="38">
        <v>1</v>
      </c>
      <c r="AD102" s="28" t="s">
        <v>1177</v>
      </c>
      <c r="AE102" s="67" t="s">
        <v>1344</v>
      </c>
      <c r="AF102" s="15" t="s">
        <v>1335</v>
      </c>
    </row>
    <row r="103" spans="1:32" s="24" customFormat="1">
      <c r="A103" s="106"/>
      <c r="B103" s="27">
        <v>96</v>
      </c>
      <c r="C103" s="27">
        <v>89</v>
      </c>
      <c r="D103" s="36" t="e">
        <f>VLOOKUP($C103,#REF!,6,FALSE)</f>
        <v>#REF!</v>
      </c>
      <c r="E103" s="150" t="e">
        <f>VLOOKUP($C103,#REF!,2,FALSE)</f>
        <v>#REF!</v>
      </c>
      <c r="F103" s="150" t="s">
        <v>1342</v>
      </c>
      <c r="G103" s="151" t="s">
        <v>276</v>
      </c>
      <c r="H103" s="151" t="e">
        <f>VLOOKUP($C103,#REF!,4,FALSE)</f>
        <v>#REF!</v>
      </c>
      <c r="I103" s="15" t="s">
        <v>85</v>
      </c>
      <c r="J103" s="15" t="s">
        <v>1250</v>
      </c>
      <c r="K103" s="15" t="s">
        <v>353</v>
      </c>
      <c r="L103" s="15" t="s">
        <v>1251</v>
      </c>
      <c r="M103" s="15" t="s">
        <v>1324</v>
      </c>
      <c r="N103" s="60" t="s">
        <v>350</v>
      </c>
      <c r="O103" s="60"/>
      <c r="P103" s="15"/>
      <c r="Q103" s="37">
        <v>7.88</v>
      </c>
      <c r="R103" s="69">
        <f t="shared" si="6"/>
        <v>7.88</v>
      </c>
      <c r="S103" s="69">
        <f t="shared" si="7"/>
        <v>0.78800000000000003</v>
      </c>
      <c r="T103" s="38">
        <v>1</v>
      </c>
      <c r="U103" s="39" t="str">
        <f t="shared" si="8"/>
        <v>Single canister</v>
      </c>
      <c r="V103" s="27">
        <v>10</v>
      </c>
      <c r="W103" s="40"/>
      <c r="X103" s="15" t="s">
        <v>350</v>
      </c>
      <c r="Y103" s="38"/>
      <c r="Z103" s="15"/>
      <c r="AA103" s="27"/>
      <c r="AB103" s="15" t="s">
        <v>1306</v>
      </c>
      <c r="AC103" s="27">
        <v>1</v>
      </c>
      <c r="AD103" s="15" t="s">
        <v>472</v>
      </c>
      <c r="AE103" s="67"/>
      <c r="AF103" s="15" t="s">
        <v>1335</v>
      </c>
    </row>
    <row r="104" spans="1:32" s="24" customFormat="1">
      <c r="A104" s="106"/>
      <c r="B104" s="27">
        <v>97</v>
      </c>
      <c r="C104" s="27">
        <v>89</v>
      </c>
      <c r="D104" s="36" t="e">
        <f>VLOOKUP($C104,#REF!,6,FALSE)</f>
        <v>#REF!</v>
      </c>
      <c r="E104" s="150" t="e">
        <f>VLOOKUP($C104,#REF!,2,FALSE)</f>
        <v>#REF!</v>
      </c>
      <c r="F104" s="150" t="s">
        <v>1342</v>
      </c>
      <c r="G104" s="151" t="s">
        <v>276</v>
      </c>
      <c r="H104" s="151" t="e">
        <f>VLOOKUP($C104,#REF!,4,FALSE)</f>
        <v>#REF!</v>
      </c>
      <c r="I104" s="15" t="s">
        <v>85</v>
      </c>
      <c r="J104" s="15" t="s">
        <v>1250</v>
      </c>
      <c r="K104" s="15" t="s">
        <v>353</v>
      </c>
      <c r="L104" s="15" t="s">
        <v>1258</v>
      </c>
      <c r="M104" s="15" t="s">
        <v>1307</v>
      </c>
      <c r="N104" s="60" t="s">
        <v>350</v>
      </c>
      <c r="O104" s="60"/>
      <c r="P104" s="15"/>
      <c r="Q104" s="37">
        <v>14.88</v>
      </c>
      <c r="R104" s="69">
        <f t="shared" ref="R104:R135" si="9">IFERROR(Q104/T104,"-")</f>
        <v>7.44</v>
      </c>
      <c r="S104" s="69">
        <f t="shared" ref="S104:S135" si="10">IFERROR(R104/V104,"-")</f>
        <v>0.74399999999999999</v>
      </c>
      <c r="T104" s="38">
        <v>2</v>
      </c>
      <c r="U104" s="39" t="str">
        <f t="shared" si="8"/>
        <v>2-Pack</v>
      </c>
      <c r="V104" s="27">
        <v>10</v>
      </c>
      <c r="W104" s="40"/>
      <c r="X104" s="15" t="s">
        <v>350</v>
      </c>
      <c r="Y104" s="38"/>
      <c r="Z104" s="15"/>
      <c r="AA104" s="27"/>
      <c r="AB104" s="15" t="s">
        <v>1306</v>
      </c>
      <c r="AC104" s="27">
        <v>1</v>
      </c>
      <c r="AD104" s="15" t="s">
        <v>472</v>
      </c>
      <c r="AE104" s="67"/>
      <c r="AF104" s="15" t="s">
        <v>1335</v>
      </c>
    </row>
    <row r="105" spans="1:32" s="24" customFormat="1">
      <c r="A105" s="106"/>
      <c r="B105" s="27">
        <v>98</v>
      </c>
      <c r="C105" s="27">
        <v>90</v>
      </c>
      <c r="D105" s="36" t="e">
        <f>VLOOKUP($C105,#REF!,6,FALSE)</f>
        <v>#REF!</v>
      </c>
      <c r="E105" s="150" t="e">
        <f>VLOOKUP($C105,#REF!,2,FALSE)</f>
        <v>#REF!</v>
      </c>
      <c r="F105" s="150" t="s">
        <v>1342</v>
      </c>
      <c r="G105" s="151" t="s">
        <v>278</v>
      </c>
      <c r="H105" s="151" t="e">
        <f>VLOOKUP($C105,#REF!,4,FALSE)</f>
        <v>#REF!</v>
      </c>
      <c r="I105" s="15" t="s">
        <v>414</v>
      </c>
      <c r="J105" s="15" t="s">
        <v>694</v>
      </c>
      <c r="K105" s="15" t="s">
        <v>353</v>
      </c>
      <c r="L105" s="15" t="s">
        <v>1151</v>
      </c>
      <c r="M105" s="15" t="s">
        <v>1309</v>
      </c>
      <c r="N105" s="60" t="s">
        <v>350</v>
      </c>
      <c r="O105" s="60"/>
      <c r="P105" s="15"/>
      <c r="Q105" s="37">
        <v>12.99</v>
      </c>
      <c r="R105" s="69">
        <f t="shared" si="9"/>
        <v>6.4950000000000001</v>
      </c>
      <c r="S105" s="69">
        <f t="shared" si="10"/>
        <v>0.64949999999999997</v>
      </c>
      <c r="T105" s="38">
        <v>2</v>
      </c>
      <c r="U105" s="39" t="str">
        <f t="shared" si="8"/>
        <v>2-Pack</v>
      </c>
      <c r="V105" s="27">
        <v>10</v>
      </c>
      <c r="W105" s="40"/>
      <c r="X105" s="15" t="s">
        <v>350</v>
      </c>
      <c r="Y105" s="38"/>
      <c r="Z105" s="15"/>
      <c r="AA105" s="27"/>
      <c r="AB105" s="15"/>
      <c r="AC105" s="27">
        <v>0</v>
      </c>
      <c r="AD105" s="15" t="s">
        <v>472</v>
      </c>
      <c r="AE105" s="67"/>
      <c r="AF105" s="15" t="s">
        <v>1336</v>
      </c>
    </row>
    <row r="106" spans="1:32" s="24" customFormat="1">
      <c r="A106" s="106"/>
      <c r="B106" s="27">
        <v>99</v>
      </c>
      <c r="C106" s="27">
        <v>90</v>
      </c>
      <c r="D106" s="36" t="e">
        <f>VLOOKUP($C106,#REF!,6,FALSE)</f>
        <v>#REF!</v>
      </c>
      <c r="E106" s="150" t="e">
        <f>VLOOKUP($C106,#REF!,2,FALSE)</f>
        <v>#REF!</v>
      </c>
      <c r="F106" s="150" t="s">
        <v>1342</v>
      </c>
      <c r="G106" s="151" t="s">
        <v>278</v>
      </c>
      <c r="H106" s="151" t="e">
        <f>VLOOKUP($C106,#REF!,4,FALSE)</f>
        <v>#REF!</v>
      </c>
      <c r="I106" s="15" t="s">
        <v>414</v>
      </c>
      <c r="J106" s="15" t="s">
        <v>694</v>
      </c>
      <c r="K106" s="15" t="s">
        <v>353</v>
      </c>
      <c r="L106" s="15" t="s">
        <v>1156</v>
      </c>
      <c r="M106" s="15" t="s">
        <v>1310</v>
      </c>
      <c r="N106" s="60" t="s">
        <v>350</v>
      </c>
      <c r="O106" s="60"/>
      <c r="P106" s="15"/>
      <c r="Q106" s="37">
        <v>6.99</v>
      </c>
      <c r="R106" s="69">
        <f t="shared" si="9"/>
        <v>6.99</v>
      </c>
      <c r="S106" s="69">
        <f t="shared" si="10"/>
        <v>0.69900000000000007</v>
      </c>
      <c r="T106" s="38">
        <v>1</v>
      </c>
      <c r="U106" s="39" t="str">
        <f t="shared" si="8"/>
        <v>Single canister</v>
      </c>
      <c r="V106" s="27">
        <v>10</v>
      </c>
      <c r="W106" s="40"/>
      <c r="X106" s="15" t="s">
        <v>350</v>
      </c>
      <c r="Y106" s="38"/>
      <c r="Z106" s="15"/>
      <c r="AA106" s="27"/>
      <c r="AB106" s="15"/>
      <c r="AC106" s="27">
        <v>0</v>
      </c>
      <c r="AD106" s="15" t="s">
        <v>472</v>
      </c>
      <c r="AE106" s="67"/>
      <c r="AF106" s="15" t="s">
        <v>1336</v>
      </c>
    </row>
    <row r="107" spans="1:32" s="24" customFormat="1">
      <c r="A107" s="106"/>
      <c r="B107" s="27">
        <v>100</v>
      </c>
      <c r="C107" s="27">
        <v>91</v>
      </c>
      <c r="D107" s="36" t="e">
        <f>VLOOKUP($C107,#REF!,6,FALSE)</f>
        <v>#REF!</v>
      </c>
      <c r="E107" s="150" t="e">
        <f>VLOOKUP($C107,#REF!,2,FALSE)</f>
        <v>#REF!</v>
      </c>
      <c r="F107" s="150" t="s">
        <v>1342</v>
      </c>
      <c r="G107" s="151" t="s">
        <v>280</v>
      </c>
      <c r="H107" s="151" t="e">
        <f>VLOOKUP($C107,#REF!,4,FALSE)</f>
        <v>#REF!</v>
      </c>
      <c r="I107" s="15" t="s">
        <v>706</v>
      </c>
      <c r="J107" s="15" t="s">
        <v>707</v>
      </c>
      <c r="K107" s="15" t="s">
        <v>353</v>
      </c>
      <c r="L107" s="15" t="s">
        <v>1311</v>
      </c>
      <c r="M107" s="15" t="s">
        <v>1068</v>
      </c>
      <c r="N107" s="60" t="s">
        <v>350</v>
      </c>
      <c r="O107" s="60"/>
      <c r="P107" s="15"/>
      <c r="Q107" s="37">
        <v>20.89</v>
      </c>
      <c r="R107" s="69">
        <f t="shared" si="9"/>
        <v>6.9633333333333338</v>
      </c>
      <c r="S107" s="69">
        <f t="shared" si="10"/>
        <v>0.69633333333333336</v>
      </c>
      <c r="T107" s="38">
        <v>3</v>
      </c>
      <c r="U107" s="39" t="str">
        <f t="shared" si="8"/>
        <v>3-Pack</v>
      </c>
      <c r="V107" s="27">
        <v>10</v>
      </c>
      <c r="W107" s="40"/>
      <c r="X107" s="15" t="s">
        <v>350</v>
      </c>
      <c r="Y107" s="38"/>
      <c r="Z107" s="15"/>
      <c r="AA107" s="27"/>
      <c r="AB107" s="15" t="s">
        <v>1312</v>
      </c>
      <c r="AC107" s="27">
        <v>1</v>
      </c>
      <c r="AD107" s="15" t="s">
        <v>472</v>
      </c>
      <c r="AE107" s="67"/>
      <c r="AF107" s="15" t="s">
        <v>1337</v>
      </c>
    </row>
    <row r="108" spans="1:32" s="24" customFormat="1">
      <c r="A108" s="106"/>
      <c r="B108" s="27">
        <v>101</v>
      </c>
      <c r="C108" s="27">
        <v>91</v>
      </c>
      <c r="D108" s="36" t="e">
        <f>VLOOKUP($C108,#REF!,6,FALSE)</f>
        <v>#REF!</v>
      </c>
      <c r="E108" s="150" t="e">
        <f>VLOOKUP($C108,#REF!,2,FALSE)</f>
        <v>#REF!</v>
      </c>
      <c r="F108" s="150" t="s">
        <v>1342</v>
      </c>
      <c r="G108" s="151" t="s">
        <v>280</v>
      </c>
      <c r="H108" s="151" t="e">
        <f>VLOOKUP($C108,#REF!,4,FALSE)</f>
        <v>#REF!</v>
      </c>
      <c r="I108" s="15" t="s">
        <v>706</v>
      </c>
      <c r="J108" s="15" t="s">
        <v>707</v>
      </c>
      <c r="K108" s="15" t="s">
        <v>353</v>
      </c>
      <c r="L108" s="15" t="s">
        <v>1314</v>
      </c>
      <c r="M108" s="15" t="s">
        <v>1076</v>
      </c>
      <c r="N108" s="60" t="s">
        <v>350</v>
      </c>
      <c r="O108" s="60"/>
      <c r="P108" s="15"/>
      <c r="Q108" s="37">
        <v>10.99</v>
      </c>
      <c r="R108" s="69">
        <f t="shared" si="9"/>
        <v>10.99</v>
      </c>
      <c r="S108" s="69">
        <f t="shared" si="10"/>
        <v>1.099</v>
      </c>
      <c r="T108" s="38">
        <v>1</v>
      </c>
      <c r="U108" s="39" t="str">
        <f t="shared" si="8"/>
        <v>Single canister</v>
      </c>
      <c r="V108" s="27">
        <v>10</v>
      </c>
      <c r="W108" s="40"/>
      <c r="X108" s="15" t="s">
        <v>350</v>
      </c>
      <c r="Y108" s="38"/>
      <c r="Z108" s="15"/>
      <c r="AA108" s="27"/>
      <c r="AB108" s="15" t="s">
        <v>1312</v>
      </c>
      <c r="AC108" s="27">
        <v>1</v>
      </c>
      <c r="AD108" s="15" t="s">
        <v>472</v>
      </c>
      <c r="AE108" s="67"/>
      <c r="AF108" s="15" t="s">
        <v>1337</v>
      </c>
    </row>
    <row r="109" spans="1:32" s="24" customFormat="1">
      <c r="A109" s="106"/>
      <c r="B109" s="27">
        <v>102</v>
      </c>
      <c r="C109" s="27">
        <v>91</v>
      </c>
      <c r="D109" s="36" t="e">
        <f>VLOOKUP($C109,#REF!,6,FALSE)</f>
        <v>#REF!</v>
      </c>
      <c r="E109" s="150" t="e">
        <f>VLOOKUP($C109,#REF!,2,FALSE)</f>
        <v>#REF!</v>
      </c>
      <c r="F109" s="150" t="s">
        <v>1342</v>
      </c>
      <c r="G109" s="151" t="s">
        <v>280</v>
      </c>
      <c r="H109" s="151" t="e">
        <f>VLOOKUP($C109,#REF!,4,FALSE)</f>
        <v>#REF!</v>
      </c>
      <c r="I109" s="15" t="s">
        <v>706</v>
      </c>
      <c r="J109" s="15" t="s">
        <v>707</v>
      </c>
      <c r="K109" s="15" t="s">
        <v>353</v>
      </c>
      <c r="L109" s="15" t="s">
        <v>1315</v>
      </c>
      <c r="M109" s="15" t="s">
        <v>1078</v>
      </c>
      <c r="N109" s="60" t="s">
        <v>350</v>
      </c>
      <c r="O109" s="60"/>
      <c r="P109" s="15"/>
      <c r="Q109" s="37">
        <v>7.49</v>
      </c>
      <c r="R109" s="69">
        <f t="shared" si="9"/>
        <v>7.49</v>
      </c>
      <c r="S109" s="69">
        <f t="shared" si="10"/>
        <v>2.14</v>
      </c>
      <c r="T109" s="38">
        <v>1</v>
      </c>
      <c r="U109" s="39" t="str">
        <f t="shared" si="8"/>
        <v>Single canister</v>
      </c>
      <c r="V109" s="27">
        <v>3.5</v>
      </c>
      <c r="W109" s="40"/>
      <c r="X109" s="15" t="s">
        <v>350</v>
      </c>
      <c r="Y109" s="38"/>
      <c r="Z109" s="15"/>
      <c r="AA109" s="27"/>
      <c r="AB109" s="15" t="s">
        <v>1312</v>
      </c>
      <c r="AC109" s="27">
        <v>1</v>
      </c>
      <c r="AD109" s="15" t="s">
        <v>472</v>
      </c>
      <c r="AE109" s="67"/>
      <c r="AF109" s="15" t="s">
        <v>1337</v>
      </c>
    </row>
    <row r="110" spans="1:32" s="24" customFormat="1">
      <c r="A110" s="106"/>
      <c r="B110" s="27">
        <v>103</v>
      </c>
      <c r="C110" s="27">
        <v>92</v>
      </c>
      <c r="D110" s="36" t="e">
        <f>VLOOKUP($C110,#REF!,6,FALSE)</f>
        <v>#REF!</v>
      </c>
      <c r="E110" s="150" t="e">
        <f>VLOOKUP($C110,#REF!,2,FALSE)</f>
        <v>#REF!</v>
      </c>
      <c r="F110" s="150" t="s">
        <v>1345</v>
      </c>
      <c r="G110" s="151" t="s">
        <v>282</v>
      </c>
      <c r="H110" s="151" t="e">
        <f>VLOOKUP($C110,#REF!,4,FALSE)</f>
        <v>#REF!</v>
      </c>
      <c r="I110" s="28" t="s">
        <v>374</v>
      </c>
      <c r="J110" s="28" t="s">
        <v>375</v>
      </c>
      <c r="K110" s="15" t="s">
        <v>353</v>
      </c>
      <c r="L110" s="28" t="s">
        <v>1172</v>
      </c>
      <c r="M110" s="28" t="s">
        <v>1323</v>
      </c>
      <c r="N110" s="74" t="s">
        <v>1174</v>
      </c>
      <c r="O110" s="60" t="s">
        <v>19</v>
      </c>
      <c r="P110" s="28" t="s">
        <v>670</v>
      </c>
      <c r="Q110" s="37">
        <v>12.64</v>
      </c>
      <c r="R110" s="69">
        <f t="shared" si="9"/>
        <v>6.32</v>
      </c>
      <c r="S110" s="69">
        <f t="shared" si="10"/>
        <v>0.63200000000000001</v>
      </c>
      <c r="T110" s="38">
        <v>2</v>
      </c>
      <c r="U110" s="39" t="str">
        <f t="shared" si="8"/>
        <v>2-Pack</v>
      </c>
      <c r="V110" s="38">
        <v>10</v>
      </c>
      <c r="W110" s="28" t="s">
        <v>1183</v>
      </c>
      <c r="X110" s="28" t="s">
        <v>1175</v>
      </c>
      <c r="Y110" s="38">
        <v>1</v>
      </c>
      <c r="Z110" s="28" t="s">
        <v>1175</v>
      </c>
      <c r="AA110" s="38">
        <v>1</v>
      </c>
      <c r="AB110" s="28" t="s">
        <v>1184</v>
      </c>
      <c r="AC110" s="38">
        <v>1</v>
      </c>
      <c r="AD110" s="28" t="s">
        <v>1177</v>
      </c>
      <c r="AE110" s="67" t="s">
        <v>1344</v>
      </c>
      <c r="AF110" s="15" t="s">
        <v>1335</v>
      </c>
    </row>
    <row r="111" spans="1:32" s="24" customFormat="1">
      <c r="A111" s="106"/>
      <c r="B111" s="27">
        <v>104</v>
      </c>
      <c r="C111" s="27">
        <v>92</v>
      </c>
      <c r="D111" s="36" t="e">
        <f>VLOOKUP($C111,#REF!,6,FALSE)</f>
        <v>#REF!</v>
      </c>
      <c r="E111" s="150" t="e">
        <f>VLOOKUP($C111,#REF!,2,FALSE)</f>
        <v>#REF!</v>
      </c>
      <c r="F111" s="150" t="s">
        <v>1345</v>
      </c>
      <c r="G111" s="151" t="s">
        <v>282</v>
      </c>
      <c r="H111" s="151" t="e">
        <f>VLOOKUP($C111,#REF!,4,FALSE)</f>
        <v>#REF!</v>
      </c>
      <c r="I111" s="15" t="s">
        <v>85</v>
      </c>
      <c r="J111" s="15" t="s">
        <v>1250</v>
      </c>
      <c r="K111" s="15" t="s">
        <v>353</v>
      </c>
      <c r="L111" s="15" t="s">
        <v>1258</v>
      </c>
      <c r="M111" s="15" t="s">
        <v>1324</v>
      </c>
      <c r="N111" s="60" t="s">
        <v>350</v>
      </c>
      <c r="O111" s="60"/>
      <c r="P111" s="15"/>
      <c r="Q111" s="37">
        <v>14.88</v>
      </c>
      <c r="R111" s="69">
        <f t="shared" si="9"/>
        <v>7.44</v>
      </c>
      <c r="S111" s="69">
        <f t="shared" si="10"/>
        <v>0.74399999999999999</v>
      </c>
      <c r="T111" s="38">
        <v>2</v>
      </c>
      <c r="U111" s="39" t="str">
        <f t="shared" si="8"/>
        <v>2-Pack</v>
      </c>
      <c r="V111" s="27">
        <v>10</v>
      </c>
      <c r="W111" s="40"/>
      <c r="X111" s="15" t="s">
        <v>350</v>
      </c>
      <c r="Y111" s="38"/>
      <c r="Z111" s="15"/>
      <c r="AA111" s="27"/>
      <c r="AB111" s="15" t="s">
        <v>1306</v>
      </c>
      <c r="AC111" s="27">
        <v>1</v>
      </c>
      <c r="AD111" s="15" t="s">
        <v>472</v>
      </c>
      <c r="AE111" s="67"/>
      <c r="AF111" s="15" t="s">
        <v>1335</v>
      </c>
    </row>
    <row r="112" spans="1:32" s="24" customFormat="1">
      <c r="A112" s="106"/>
      <c r="B112" s="27">
        <v>105</v>
      </c>
      <c r="C112" s="27">
        <v>92</v>
      </c>
      <c r="D112" s="36" t="e">
        <f>VLOOKUP($C112,#REF!,6,FALSE)</f>
        <v>#REF!</v>
      </c>
      <c r="E112" s="150" t="e">
        <f>VLOOKUP($C112,#REF!,2,FALSE)</f>
        <v>#REF!</v>
      </c>
      <c r="F112" s="150" t="s">
        <v>1345</v>
      </c>
      <c r="G112" s="151" t="s">
        <v>282</v>
      </c>
      <c r="H112" s="151" t="e">
        <f>VLOOKUP($C112,#REF!,4,FALSE)</f>
        <v>#REF!</v>
      </c>
      <c r="I112" s="15" t="s">
        <v>85</v>
      </c>
      <c r="J112" s="15" t="s">
        <v>1250</v>
      </c>
      <c r="K112" s="15" t="s">
        <v>353</v>
      </c>
      <c r="L112" s="15" t="s">
        <v>1256</v>
      </c>
      <c r="M112" s="15" t="s">
        <v>1307</v>
      </c>
      <c r="N112" s="60" t="s">
        <v>350</v>
      </c>
      <c r="O112" s="60"/>
      <c r="P112" s="15"/>
      <c r="Q112" s="37">
        <v>21.88</v>
      </c>
      <c r="R112" s="69">
        <f t="shared" si="9"/>
        <v>5.47</v>
      </c>
      <c r="S112" s="69">
        <f t="shared" si="10"/>
        <v>0.54699999999999993</v>
      </c>
      <c r="T112" s="38">
        <v>4</v>
      </c>
      <c r="U112" s="39" t="str">
        <f t="shared" si="8"/>
        <v>4-Pack</v>
      </c>
      <c r="V112" s="27">
        <v>10</v>
      </c>
      <c r="W112" s="40"/>
      <c r="X112" s="15" t="s">
        <v>350</v>
      </c>
      <c r="Y112" s="38"/>
      <c r="Z112" s="15"/>
      <c r="AA112" s="27"/>
      <c r="AB112" s="15" t="s">
        <v>1306</v>
      </c>
      <c r="AC112" s="27">
        <v>1</v>
      </c>
      <c r="AD112" s="15" t="s">
        <v>472</v>
      </c>
      <c r="AE112" s="67"/>
      <c r="AF112" s="15" t="s">
        <v>1335</v>
      </c>
    </row>
    <row r="113" spans="1:32" s="24" customFormat="1">
      <c r="A113" s="106"/>
      <c r="B113" s="27">
        <v>106</v>
      </c>
      <c r="C113" s="27">
        <v>93</v>
      </c>
      <c r="D113" s="36" t="e">
        <f>VLOOKUP($C113,#REF!,6,FALSE)</f>
        <v>#REF!</v>
      </c>
      <c r="E113" s="150" t="e">
        <f>VLOOKUP($C113,#REF!,2,FALSE)</f>
        <v>#REF!</v>
      </c>
      <c r="F113" s="150" t="s">
        <v>1345</v>
      </c>
      <c r="G113" s="151" t="s">
        <v>284</v>
      </c>
      <c r="H113" s="151" t="e">
        <f>VLOOKUP($C113,#REF!,4,FALSE)</f>
        <v>#REF!</v>
      </c>
      <c r="I113" s="15" t="s">
        <v>414</v>
      </c>
      <c r="J113" s="15" t="s">
        <v>694</v>
      </c>
      <c r="K113" s="15" t="s">
        <v>353</v>
      </c>
      <c r="L113" s="15" t="s">
        <v>1151</v>
      </c>
      <c r="M113" s="15" t="s">
        <v>1309</v>
      </c>
      <c r="N113" s="60" t="s">
        <v>350</v>
      </c>
      <c r="O113" s="60"/>
      <c r="P113" s="15"/>
      <c r="Q113" s="37">
        <v>12.99</v>
      </c>
      <c r="R113" s="69">
        <f t="shared" si="9"/>
        <v>6.4950000000000001</v>
      </c>
      <c r="S113" s="69">
        <f t="shared" si="10"/>
        <v>0.64949999999999997</v>
      </c>
      <c r="T113" s="38">
        <v>2</v>
      </c>
      <c r="U113" s="39" t="str">
        <f t="shared" si="8"/>
        <v>2-Pack</v>
      </c>
      <c r="V113" s="27">
        <v>10</v>
      </c>
      <c r="W113" s="40"/>
      <c r="X113" s="15" t="s">
        <v>350</v>
      </c>
      <c r="Y113" s="38"/>
      <c r="Z113" s="15"/>
      <c r="AA113" s="27"/>
      <c r="AB113" s="15"/>
      <c r="AC113" s="27">
        <v>0</v>
      </c>
      <c r="AD113" s="15" t="s">
        <v>472</v>
      </c>
      <c r="AE113" s="67"/>
      <c r="AF113" s="15" t="s">
        <v>1336</v>
      </c>
    </row>
    <row r="114" spans="1:32" s="24" customFormat="1">
      <c r="A114" s="106"/>
      <c r="B114" s="27">
        <v>107</v>
      </c>
      <c r="C114" s="27">
        <v>93</v>
      </c>
      <c r="D114" s="36" t="e">
        <f>VLOOKUP($C114,#REF!,6,FALSE)</f>
        <v>#REF!</v>
      </c>
      <c r="E114" s="150" t="e">
        <f>VLOOKUP($C114,#REF!,2,FALSE)</f>
        <v>#REF!</v>
      </c>
      <c r="F114" s="150" t="s">
        <v>1345</v>
      </c>
      <c r="G114" s="151" t="s">
        <v>284</v>
      </c>
      <c r="H114" s="151" t="e">
        <f>VLOOKUP($C114,#REF!,4,FALSE)</f>
        <v>#REF!</v>
      </c>
      <c r="I114" s="15" t="s">
        <v>414</v>
      </c>
      <c r="J114" s="15" t="s">
        <v>694</v>
      </c>
      <c r="K114" s="15" t="s">
        <v>353</v>
      </c>
      <c r="L114" s="15" t="s">
        <v>1156</v>
      </c>
      <c r="M114" s="15" t="s">
        <v>1310</v>
      </c>
      <c r="N114" s="60" t="s">
        <v>350</v>
      </c>
      <c r="O114" s="60"/>
      <c r="P114" s="15"/>
      <c r="Q114" s="37">
        <v>6.99</v>
      </c>
      <c r="R114" s="69">
        <f t="shared" si="9"/>
        <v>6.99</v>
      </c>
      <c r="S114" s="69">
        <f t="shared" si="10"/>
        <v>0.69900000000000007</v>
      </c>
      <c r="T114" s="38">
        <v>1</v>
      </c>
      <c r="U114" s="39" t="str">
        <f t="shared" si="8"/>
        <v>Single canister</v>
      </c>
      <c r="V114" s="27">
        <v>10</v>
      </c>
      <c r="W114" s="40"/>
      <c r="X114" s="15" t="s">
        <v>350</v>
      </c>
      <c r="Y114" s="38"/>
      <c r="Z114" s="15"/>
      <c r="AA114" s="27"/>
      <c r="AB114" s="15"/>
      <c r="AC114" s="27">
        <v>0</v>
      </c>
      <c r="AD114" s="15" t="s">
        <v>472</v>
      </c>
      <c r="AE114" s="67"/>
      <c r="AF114" s="15" t="s">
        <v>1336</v>
      </c>
    </row>
    <row r="115" spans="1:32" s="24" customFormat="1">
      <c r="A115" s="106"/>
      <c r="B115" s="27">
        <v>108</v>
      </c>
      <c r="C115" s="27">
        <v>94</v>
      </c>
      <c r="D115" s="36" t="e">
        <f>VLOOKUP($C115,#REF!,6,FALSE)</f>
        <v>#REF!</v>
      </c>
      <c r="E115" s="150" t="e">
        <f>VLOOKUP($C115,#REF!,2,FALSE)</f>
        <v>#REF!</v>
      </c>
      <c r="F115" s="150" t="s">
        <v>1345</v>
      </c>
      <c r="G115" s="151" t="s">
        <v>286</v>
      </c>
      <c r="H115" s="151" t="e">
        <f>VLOOKUP($C115,#REF!,4,FALSE)</f>
        <v>#REF!</v>
      </c>
      <c r="I115" s="15" t="s">
        <v>706</v>
      </c>
      <c r="J115" s="15" t="s">
        <v>707</v>
      </c>
      <c r="K115" s="15" t="s">
        <v>353</v>
      </c>
      <c r="L115" s="15" t="s">
        <v>1311</v>
      </c>
      <c r="M115" s="15" t="s">
        <v>1068</v>
      </c>
      <c r="N115" s="60" t="s">
        <v>350</v>
      </c>
      <c r="O115" s="60"/>
      <c r="P115" s="15"/>
      <c r="Q115" s="37">
        <v>20.89</v>
      </c>
      <c r="R115" s="69">
        <f t="shared" si="9"/>
        <v>6.9633333333333338</v>
      </c>
      <c r="S115" s="69">
        <f t="shared" si="10"/>
        <v>0.69633333333333336</v>
      </c>
      <c r="T115" s="38">
        <v>3</v>
      </c>
      <c r="U115" s="39" t="str">
        <f t="shared" si="8"/>
        <v>3-Pack</v>
      </c>
      <c r="V115" s="27">
        <v>10</v>
      </c>
      <c r="W115" s="40"/>
      <c r="X115" s="15" t="s">
        <v>350</v>
      </c>
      <c r="Y115" s="38"/>
      <c r="Z115" s="15"/>
      <c r="AA115" s="27"/>
      <c r="AB115" s="15" t="s">
        <v>1312</v>
      </c>
      <c r="AC115" s="27">
        <v>1</v>
      </c>
      <c r="AD115" s="15" t="s">
        <v>472</v>
      </c>
      <c r="AE115" s="67"/>
      <c r="AF115" s="15" t="s">
        <v>1337</v>
      </c>
    </row>
    <row r="116" spans="1:32" s="24" customFormat="1">
      <c r="A116" s="106"/>
      <c r="B116" s="27">
        <v>109</v>
      </c>
      <c r="C116" s="27">
        <v>94</v>
      </c>
      <c r="D116" s="36" t="e">
        <f>VLOOKUP($C116,#REF!,6,FALSE)</f>
        <v>#REF!</v>
      </c>
      <c r="E116" s="150" t="e">
        <f>VLOOKUP($C116,#REF!,2,FALSE)</f>
        <v>#REF!</v>
      </c>
      <c r="F116" s="150" t="s">
        <v>1345</v>
      </c>
      <c r="G116" s="151" t="s">
        <v>286</v>
      </c>
      <c r="H116" s="151" t="e">
        <f>VLOOKUP($C116,#REF!,4,FALSE)</f>
        <v>#REF!</v>
      </c>
      <c r="I116" s="15" t="s">
        <v>706</v>
      </c>
      <c r="J116" s="15" t="s">
        <v>707</v>
      </c>
      <c r="K116" s="15" t="s">
        <v>353</v>
      </c>
      <c r="L116" s="15" t="s">
        <v>1314</v>
      </c>
      <c r="M116" s="15" t="s">
        <v>1076</v>
      </c>
      <c r="N116" s="60" t="s">
        <v>350</v>
      </c>
      <c r="O116" s="60"/>
      <c r="P116" s="15"/>
      <c r="Q116" s="37">
        <v>10.99</v>
      </c>
      <c r="R116" s="69">
        <f t="shared" si="9"/>
        <v>10.99</v>
      </c>
      <c r="S116" s="69">
        <f t="shared" si="10"/>
        <v>1.099</v>
      </c>
      <c r="T116" s="38">
        <v>1</v>
      </c>
      <c r="U116" s="39" t="str">
        <f t="shared" si="8"/>
        <v>Single canister</v>
      </c>
      <c r="V116" s="27">
        <v>10</v>
      </c>
      <c r="W116" s="40"/>
      <c r="X116" s="15" t="s">
        <v>350</v>
      </c>
      <c r="Y116" s="38"/>
      <c r="Z116" s="15"/>
      <c r="AA116" s="27"/>
      <c r="AB116" s="15" t="s">
        <v>1312</v>
      </c>
      <c r="AC116" s="27">
        <v>1</v>
      </c>
      <c r="AD116" s="15" t="s">
        <v>472</v>
      </c>
      <c r="AE116" s="67"/>
      <c r="AF116" s="15" t="s">
        <v>1337</v>
      </c>
    </row>
    <row r="117" spans="1:32" s="24" customFormat="1">
      <c r="A117" s="106"/>
      <c r="B117" s="27">
        <v>110</v>
      </c>
      <c r="C117" s="27">
        <v>94</v>
      </c>
      <c r="D117" s="36" t="e">
        <f>VLOOKUP($C117,#REF!,6,FALSE)</f>
        <v>#REF!</v>
      </c>
      <c r="E117" s="150" t="e">
        <f>VLOOKUP($C117,#REF!,2,FALSE)</f>
        <v>#REF!</v>
      </c>
      <c r="F117" s="150" t="s">
        <v>1345</v>
      </c>
      <c r="G117" s="151" t="s">
        <v>286</v>
      </c>
      <c r="H117" s="151" t="e">
        <f>VLOOKUP($C117,#REF!,4,FALSE)</f>
        <v>#REF!</v>
      </c>
      <c r="I117" s="15" t="s">
        <v>706</v>
      </c>
      <c r="J117" s="15" t="s">
        <v>707</v>
      </c>
      <c r="K117" s="15" t="s">
        <v>353</v>
      </c>
      <c r="L117" s="15" t="s">
        <v>1315</v>
      </c>
      <c r="M117" s="15" t="s">
        <v>1078</v>
      </c>
      <c r="N117" s="60" t="s">
        <v>350</v>
      </c>
      <c r="O117" s="60"/>
      <c r="P117" s="15"/>
      <c r="Q117" s="37">
        <v>7.49</v>
      </c>
      <c r="R117" s="69">
        <f t="shared" si="9"/>
        <v>7.49</v>
      </c>
      <c r="S117" s="69">
        <f t="shared" si="10"/>
        <v>2.14</v>
      </c>
      <c r="T117" s="38">
        <v>1</v>
      </c>
      <c r="U117" s="39" t="str">
        <f t="shared" si="8"/>
        <v>Single canister</v>
      </c>
      <c r="V117" s="27">
        <v>3.5</v>
      </c>
      <c r="W117" s="40"/>
      <c r="X117" s="15" t="s">
        <v>350</v>
      </c>
      <c r="Y117" s="38"/>
      <c r="Z117" s="15"/>
      <c r="AA117" s="27"/>
      <c r="AB117" s="15" t="s">
        <v>1312</v>
      </c>
      <c r="AC117" s="27">
        <v>1</v>
      </c>
      <c r="AD117" s="15" t="s">
        <v>472</v>
      </c>
      <c r="AE117" s="67"/>
      <c r="AF117" s="15" t="s">
        <v>1337</v>
      </c>
    </row>
    <row r="118" spans="1:32" s="24" customFormat="1">
      <c r="A118" s="106"/>
      <c r="B118" s="27">
        <v>111</v>
      </c>
      <c r="C118" s="27">
        <v>95</v>
      </c>
      <c r="D118" s="36" t="e">
        <f>VLOOKUP($C118,#REF!,6,FALSE)</f>
        <v>#REF!</v>
      </c>
      <c r="E118" s="150" t="e">
        <f>VLOOKUP($C118,#REF!,2,FALSE)</f>
        <v>#REF!</v>
      </c>
      <c r="F118" s="150" t="s">
        <v>1346</v>
      </c>
      <c r="G118" s="151" t="s">
        <v>288</v>
      </c>
      <c r="H118" s="151" t="e">
        <f>VLOOKUP($C118,#REF!,4,FALSE)</f>
        <v>#REF!</v>
      </c>
      <c r="I118" s="15"/>
      <c r="J118" s="15" t="s">
        <v>734</v>
      </c>
      <c r="K118" s="15" t="s">
        <v>353</v>
      </c>
      <c r="L118" s="15" t="s">
        <v>1339</v>
      </c>
      <c r="M118" s="15"/>
      <c r="N118" s="60" t="s">
        <v>350</v>
      </c>
      <c r="O118" s="60"/>
      <c r="P118" s="15"/>
      <c r="Q118" s="37" t="s">
        <v>350</v>
      </c>
      <c r="R118" s="69" t="str">
        <f t="shared" si="9"/>
        <v>-</v>
      </c>
      <c r="S118" s="69" t="str">
        <f t="shared" si="10"/>
        <v>-</v>
      </c>
      <c r="T118" s="38"/>
      <c r="U118" s="39" t="str">
        <f t="shared" si="8"/>
        <v>-Pack</v>
      </c>
      <c r="V118" s="27"/>
      <c r="W118" s="40"/>
      <c r="X118" s="15" t="s">
        <v>350</v>
      </c>
      <c r="Y118" s="38"/>
      <c r="Z118" s="15"/>
      <c r="AA118" s="27"/>
      <c r="AB118" s="15"/>
      <c r="AC118" s="27"/>
      <c r="AD118" s="15"/>
      <c r="AE118" s="67"/>
      <c r="AF118" s="15" t="s">
        <v>1340</v>
      </c>
    </row>
    <row r="119" spans="1:32" s="24" customFormat="1">
      <c r="A119" s="106"/>
      <c r="B119" s="27">
        <v>112</v>
      </c>
      <c r="C119" s="27">
        <v>96</v>
      </c>
      <c r="D119" s="36" t="e">
        <f>VLOOKUP($C119,#REF!,6,FALSE)</f>
        <v>#REF!</v>
      </c>
      <c r="E119" s="150" t="e">
        <f>VLOOKUP($C119,#REF!,2,FALSE)</f>
        <v>#REF!</v>
      </c>
      <c r="F119" s="150" t="s">
        <v>1346</v>
      </c>
      <c r="G119" s="151" t="s">
        <v>290</v>
      </c>
      <c r="H119" s="151" t="e">
        <f>VLOOKUP($C119,#REF!,4,FALSE)</f>
        <v>#REF!</v>
      </c>
      <c r="I119" s="15" t="s">
        <v>414</v>
      </c>
      <c r="J119" s="15" t="s">
        <v>694</v>
      </c>
      <c r="K119" s="15" t="s">
        <v>353</v>
      </c>
      <c r="L119" s="15" t="s">
        <v>1156</v>
      </c>
      <c r="M119" s="15" t="s">
        <v>1310</v>
      </c>
      <c r="N119" s="60" t="s">
        <v>350</v>
      </c>
      <c r="O119" s="60"/>
      <c r="P119" s="15"/>
      <c r="Q119" s="37">
        <v>6.99</v>
      </c>
      <c r="R119" s="69">
        <f t="shared" si="9"/>
        <v>6.99</v>
      </c>
      <c r="S119" s="69">
        <f t="shared" si="10"/>
        <v>0.69900000000000007</v>
      </c>
      <c r="T119" s="38">
        <v>1</v>
      </c>
      <c r="U119" s="39" t="str">
        <f t="shared" ref="U119:U137" si="11">IF(T119=1,"Single canister",CONCATENATE(T119,"-Pack"))</f>
        <v>Single canister</v>
      </c>
      <c r="V119" s="27">
        <v>10</v>
      </c>
      <c r="W119" s="40"/>
      <c r="X119" s="15" t="s">
        <v>350</v>
      </c>
      <c r="Y119" s="38"/>
      <c r="Z119" s="15"/>
      <c r="AA119" s="27"/>
      <c r="AB119" s="15"/>
      <c r="AC119" s="27">
        <v>0</v>
      </c>
      <c r="AD119" s="15" t="s">
        <v>472</v>
      </c>
      <c r="AE119" s="67"/>
      <c r="AF119" s="15" t="s">
        <v>1336</v>
      </c>
    </row>
    <row r="120" spans="1:32" s="24" customFormat="1">
      <c r="A120" s="106"/>
      <c r="B120" s="27">
        <v>113</v>
      </c>
      <c r="C120" s="27">
        <v>97</v>
      </c>
      <c r="D120" s="36" t="e">
        <f>VLOOKUP($C120,#REF!,6,FALSE)</f>
        <v>#REF!</v>
      </c>
      <c r="E120" s="150" t="e">
        <f>VLOOKUP($C120,#REF!,2,FALSE)</f>
        <v>#REF!</v>
      </c>
      <c r="F120" s="150" t="s">
        <v>1346</v>
      </c>
      <c r="G120" s="151" t="s">
        <v>292</v>
      </c>
      <c r="H120" s="151" t="e">
        <f>VLOOKUP($C120,#REF!,4,FALSE)</f>
        <v>#REF!</v>
      </c>
      <c r="I120" s="15" t="s">
        <v>706</v>
      </c>
      <c r="J120" s="15" t="s">
        <v>707</v>
      </c>
      <c r="K120" s="15" t="s">
        <v>353</v>
      </c>
      <c r="L120" s="15" t="s">
        <v>1311</v>
      </c>
      <c r="M120" s="15" t="s">
        <v>1068</v>
      </c>
      <c r="N120" s="60" t="s">
        <v>350</v>
      </c>
      <c r="O120" s="60"/>
      <c r="P120" s="15"/>
      <c r="Q120" s="37">
        <v>20.89</v>
      </c>
      <c r="R120" s="69">
        <f t="shared" si="9"/>
        <v>6.9633333333333338</v>
      </c>
      <c r="S120" s="69">
        <f t="shared" si="10"/>
        <v>0.69633333333333336</v>
      </c>
      <c r="T120" s="38">
        <v>3</v>
      </c>
      <c r="U120" s="39" t="str">
        <f t="shared" si="11"/>
        <v>3-Pack</v>
      </c>
      <c r="V120" s="27">
        <v>10</v>
      </c>
      <c r="W120" s="40"/>
      <c r="X120" s="15" t="s">
        <v>350</v>
      </c>
      <c r="Y120" s="38"/>
      <c r="Z120" s="15"/>
      <c r="AA120" s="27"/>
      <c r="AB120" s="15" t="s">
        <v>1312</v>
      </c>
      <c r="AC120" s="27">
        <v>1</v>
      </c>
      <c r="AD120" s="15" t="s">
        <v>472</v>
      </c>
      <c r="AE120" s="67"/>
      <c r="AF120" s="15" t="s">
        <v>1337</v>
      </c>
    </row>
    <row r="121" spans="1:32" s="24" customFormat="1">
      <c r="A121" s="106"/>
      <c r="B121" s="27">
        <v>114</v>
      </c>
      <c r="C121" s="27">
        <v>97</v>
      </c>
      <c r="D121" s="36" t="e">
        <f>VLOOKUP($C121,#REF!,6,FALSE)</f>
        <v>#REF!</v>
      </c>
      <c r="E121" s="150" t="e">
        <f>VLOOKUP($C121,#REF!,2,FALSE)</f>
        <v>#REF!</v>
      </c>
      <c r="F121" s="150" t="s">
        <v>1346</v>
      </c>
      <c r="G121" s="151" t="s">
        <v>292</v>
      </c>
      <c r="H121" s="151" t="e">
        <f>VLOOKUP($C121,#REF!,4,FALSE)</f>
        <v>#REF!</v>
      </c>
      <c r="I121" s="15" t="s">
        <v>706</v>
      </c>
      <c r="J121" s="15" t="s">
        <v>707</v>
      </c>
      <c r="K121" s="15" t="s">
        <v>353</v>
      </c>
      <c r="L121" s="15" t="s">
        <v>1314</v>
      </c>
      <c r="M121" s="15" t="s">
        <v>1076</v>
      </c>
      <c r="N121" s="60" t="s">
        <v>350</v>
      </c>
      <c r="O121" s="60"/>
      <c r="P121" s="15"/>
      <c r="Q121" s="37">
        <v>10.99</v>
      </c>
      <c r="R121" s="69">
        <f t="shared" si="9"/>
        <v>10.99</v>
      </c>
      <c r="S121" s="69">
        <f t="shared" si="10"/>
        <v>1.099</v>
      </c>
      <c r="T121" s="38">
        <v>1</v>
      </c>
      <c r="U121" s="39" t="str">
        <f t="shared" si="11"/>
        <v>Single canister</v>
      </c>
      <c r="V121" s="27">
        <v>10</v>
      </c>
      <c r="W121" s="40"/>
      <c r="X121" s="15" t="s">
        <v>350</v>
      </c>
      <c r="Y121" s="38"/>
      <c r="Z121" s="15"/>
      <c r="AA121" s="27"/>
      <c r="AB121" s="15" t="s">
        <v>1312</v>
      </c>
      <c r="AC121" s="27">
        <v>1</v>
      </c>
      <c r="AD121" s="15" t="s">
        <v>472</v>
      </c>
      <c r="AE121" s="67"/>
      <c r="AF121" s="15" t="s">
        <v>1337</v>
      </c>
    </row>
    <row r="122" spans="1:32" s="24" customFormat="1">
      <c r="A122" s="106"/>
      <c r="B122" s="27">
        <v>115</v>
      </c>
      <c r="C122" s="27">
        <v>97</v>
      </c>
      <c r="D122" s="36" t="e">
        <f>VLOOKUP($C122,#REF!,6,FALSE)</f>
        <v>#REF!</v>
      </c>
      <c r="E122" s="150" t="e">
        <f>VLOOKUP($C122,#REF!,2,FALSE)</f>
        <v>#REF!</v>
      </c>
      <c r="F122" s="150" t="s">
        <v>1346</v>
      </c>
      <c r="G122" s="151" t="s">
        <v>292</v>
      </c>
      <c r="H122" s="151" t="e">
        <f>VLOOKUP($C122,#REF!,4,FALSE)</f>
        <v>#REF!</v>
      </c>
      <c r="I122" s="15" t="s">
        <v>706</v>
      </c>
      <c r="J122" s="15" t="s">
        <v>707</v>
      </c>
      <c r="K122" s="15" t="s">
        <v>353</v>
      </c>
      <c r="L122" s="15" t="s">
        <v>1315</v>
      </c>
      <c r="M122" s="15" t="s">
        <v>1078</v>
      </c>
      <c r="N122" s="60" t="s">
        <v>350</v>
      </c>
      <c r="O122" s="60"/>
      <c r="P122" s="15"/>
      <c r="Q122" s="37">
        <v>7.49</v>
      </c>
      <c r="R122" s="69">
        <f t="shared" si="9"/>
        <v>7.49</v>
      </c>
      <c r="S122" s="69">
        <f t="shared" si="10"/>
        <v>2.14</v>
      </c>
      <c r="T122" s="38">
        <v>1</v>
      </c>
      <c r="U122" s="39" t="str">
        <f t="shared" si="11"/>
        <v>Single canister</v>
      </c>
      <c r="V122" s="27">
        <v>3.5</v>
      </c>
      <c r="W122" s="40"/>
      <c r="X122" s="15" t="s">
        <v>350</v>
      </c>
      <c r="Y122" s="38"/>
      <c r="Z122" s="15"/>
      <c r="AA122" s="27"/>
      <c r="AB122" s="15" t="s">
        <v>1312</v>
      </c>
      <c r="AC122" s="27">
        <v>1</v>
      </c>
      <c r="AD122" s="15" t="s">
        <v>472</v>
      </c>
      <c r="AE122" s="67"/>
      <c r="AF122" s="15" t="s">
        <v>1337</v>
      </c>
    </row>
    <row r="123" spans="1:32" s="24" customFormat="1">
      <c r="A123" s="106"/>
      <c r="B123" s="27">
        <v>116</v>
      </c>
      <c r="C123" s="27">
        <v>98</v>
      </c>
      <c r="D123" s="36" t="e">
        <f>VLOOKUP($C123,#REF!,6,FALSE)</f>
        <v>#REF!</v>
      </c>
      <c r="E123" s="150" t="e">
        <f>VLOOKUP($C123,#REF!,2,FALSE)</f>
        <v>#REF!</v>
      </c>
      <c r="F123" s="150" t="s">
        <v>1347</v>
      </c>
      <c r="G123" s="151" t="s">
        <v>294</v>
      </c>
      <c r="H123" s="151" t="e">
        <f>VLOOKUP($C123,#REF!,4,FALSE)</f>
        <v>#REF!</v>
      </c>
      <c r="I123" s="15" t="s">
        <v>85</v>
      </c>
      <c r="J123" s="15" t="s">
        <v>1250</v>
      </c>
      <c r="K123" s="15" t="s">
        <v>353</v>
      </c>
      <c r="L123" s="15" t="s">
        <v>1251</v>
      </c>
      <c r="M123" s="15" t="s">
        <v>1324</v>
      </c>
      <c r="N123" s="60" t="s">
        <v>350</v>
      </c>
      <c r="O123" s="60"/>
      <c r="P123" s="15"/>
      <c r="Q123" s="37">
        <v>7.88</v>
      </c>
      <c r="R123" s="69">
        <f t="shared" si="9"/>
        <v>7.88</v>
      </c>
      <c r="S123" s="69">
        <f t="shared" si="10"/>
        <v>0.78800000000000003</v>
      </c>
      <c r="T123" s="38">
        <v>1</v>
      </c>
      <c r="U123" s="39" t="str">
        <f t="shared" si="11"/>
        <v>Single canister</v>
      </c>
      <c r="V123" s="27">
        <v>10</v>
      </c>
      <c r="W123" s="40"/>
      <c r="X123" s="15" t="s">
        <v>350</v>
      </c>
      <c r="Y123" s="38"/>
      <c r="Z123" s="15"/>
      <c r="AA123" s="27"/>
      <c r="AB123" s="15" t="s">
        <v>1306</v>
      </c>
      <c r="AC123" s="27">
        <v>1</v>
      </c>
      <c r="AD123" s="15" t="s">
        <v>472</v>
      </c>
      <c r="AE123" s="67"/>
      <c r="AF123" s="15" t="s">
        <v>1335</v>
      </c>
    </row>
    <row r="124" spans="1:32" s="24" customFormat="1">
      <c r="A124" s="106"/>
      <c r="B124" s="27">
        <v>117</v>
      </c>
      <c r="C124" s="27">
        <v>98</v>
      </c>
      <c r="D124" s="36" t="e">
        <f>VLOOKUP($C124,#REF!,6,FALSE)</f>
        <v>#REF!</v>
      </c>
      <c r="E124" s="150" t="e">
        <f>VLOOKUP($C124,#REF!,2,FALSE)</f>
        <v>#REF!</v>
      </c>
      <c r="F124" s="150" t="s">
        <v>1347</v>
      </c>
      <c r="G124" s="151" t="s">
        <v>294</v>
      </c>
      <c r="H124" s="151" t="e">
        <f>VLOOKUP($C124,#REF!,4,FALSE)</f>
        <v>#REF!</v>
      </c>
      <c r="I124" s="15" t="s">
        <v>85</v>
      </c>
      <c r="J124" s="15" t="s">
        <v>1250</v>
      </c>
      <c r="K124" s="15" t="s">
        <v>353</v>
      </c>
      <c r="L124" s="15" t="s">
        <v>1258</v>
      </c>
      <c r="M124" s="15" t="s">
        <v>1307</v>
      </c>
      <c r="N124" s="60" t="s">
        <v>350</v>
      </c>
      <c r="O124" s="60"/>
      <c r="P124" s="15"/>
      <c r="Q124" s="37">
        <v>14.88</v>
      </c>
      <c r="R124" s="69">
        <f t="shared" si="9"/>
        <v>7.44</v>
      </c>
      <c r="S124" s="69">
        <f t="shared" si="10"/>
        <v>0.74399999999999999</v>
      </c>
      <c r="T124" s="38">
        <v>2</v>
      </c>
      <c r="U124" s="39" t="str">
        <f t="shared" si="11"/>
        <v>2-Pack</v>
      </c>
      <c r="V124" s="27">
        <v>10</v>
      </c>
      <c r="W124" s="40"/>
      <c r="X124" s="15" t="s">
        <v>350</v>
      </c>
      <c r="Y124" s="38"/>
      <c r="Z124" s="15"/>
      <c r="AA124" s="27"/>
      <c r="AB124" s="15" t="s">
        <v>1306</v>
      </c>
      <c r="AC124" s="27">
        <v>1</v>
      </c>
      <c r="AD124" s="15" t="s">
        <v>472</v>
      </c>
      <c r="AE124" s="67"/>
      <c r="AF124" s="15" t="s">
        <v>1335</v>
      </c>
    </row>
    <row r="125" spans="1:32" s="24" customFormat="1">
      <c r="A125" s="106"/>
      <c r="B125" s="27">
        <v>118</v>
      </c>
      <c r="C125" s="27">
        <v>98</v>
      </c>
      <c r="D125" s="36" t="e">
        <f>VLOOKUP($C125,#REF!,6,FALSE)</f>
        <v>#REF!</v>
      </c>
      <c r="E125" s="150" t="e">
        <f>VLOOKUP($C125,#REF!,2,FALSE)</f>
        <v>#REF!</v>
      </c>
      <c r="F125" s="150" t="s">
        <v>1347</v>
      </c>
      <c r="G125" s="151" t="s">
        <v>294</v>
      </c>
      <c r="H125" s="151" t="e">
        <f>VLOOKUP($C125,#REF!,4,FALSE)</f>
        <v>#REF!</v>
      </c>
      <c r="I125" s="15" t="s">
        <v>85</v>
      </c>
      <c r="J125" s="15" t="s">
        <v>1250</v>
      </c>
      <c r="K125" s="15" t="s">
        <v>353</v>
      </c>
      <c r="L125" s="15" t="s">
        <v>1256</v>
      </c>
      <c r="M125" s="15" t="s">
        <v>1308</v>
      </c>
      <c r="N125" s="60" t="s">
        <v>350</v>
      </c>
      <c r="O125" s="60"/>
      <c r="P125" s="15"/>
      <c r="Q125" s="37">
        <v>21.88</v>
      </c>
      <c r="R125" s="69">
        <f t="shared" si="9"/>
        <v>5.47</v>
      </c>
      <c r="S125" s="69">
        <f t="shared" si="10"/>
        <v>0.54699999999999993</v>
      </c>
      <c r="T125" s="38">
        <v>4</v>
      </c>
      <c r="U125" s="39" t="str">
        <f t="shared" si="11"/>
        <v>4-Pack</v>
      </c>
      <c r="V125" s="27">
        <v>10</v>
      </c>
      <c r="W125" s="40"/>
      <c r="X125" s="15" t="s">
        <v>350</v>
      </c>
      <c r="Y125" s="38"/>
      <c r="Z125" s="15"/>
      <c r="AA125" s="27"/>
      <c r="AB125" s="15" t="s">
        <v>1306</v>
      </c>
      <c r="AC125" s="27">
        <v>1</v>
      </c>
      <c r="AD125" s="15" t="s">
        <v>472</v>
      </c>
      <c r="AE125" s="67"/>
      <c r="AF125" s="15" t="s">
        <v>1335</v>
      </c>
    </row>
    <row r="126" spans="1:32" s="24" customFormat="1">
      <c r="A126" s="106"/>
      <c r="B126" s="27">
        <v>119</v>
      </c>
      <c r="C126" s="27">
        <v>99</v>
      </c>
      <c r="D126" s="36" t="e">
        <f>VLOOKUP($C126,#REF!,6,FALSE)</f>
        <v>#REF!</v>
      </c>
      <c r="E126" s="150" t="e">
        <f>VLOOKUP($C126,#REF!,2,FALSE)</f>
        <v>#REF!</v>
      </c>
      <c r="F126" s="150" t="s">
        <v>1347</v>
      </c>
      <c r="G126" s="151" t="s">
        <v>296</v>
      </c>
      <c r="H126" s="151" t="e">
        <f>VLOOKUP($C126,#REF!,4,FALSE)</f>
        <v>#REF!</v>
      </c>
      <c r="I126" s="15" t="s">
        <v>414</v>
      </c>
      <c r="J126" s="15" t="s">
        <v>694</v>
      </c>
      <c r="K126" s="15" t="s">
        <v>353</v>
      </c>
      <c r="L126" s="15" t="s">
        <v>1151</v>
      </c>
      <c r="M126" s="15" t="s">
        <v>1309</v>
      </c>
      <c r="N126" s="60" t="s">
        <v>350</v>
      </c>
      <c r="O126" s="60"/>
      <c r="P126" s="15"/>
      <c r="Q126" s="37">
        <v>12.99</v>
      </c>
      <c r="R126" s="69">
        <f t="shared" si="9"/>
        <v>6.4950000000000001</v>
      </c>
      <c r="S126" s="69">
        <f t="shared" si="10"/>
        <v>0.64949999999999997</v>
      </c>
      <c r="T126" s="38">
        <v>2</v>
      </c>
      <c r="U126" s="39" t="str">
        <f t="shared" si="11"/>
        <v>2-Pack</v>
      </c>
      <c r="V126" s="27">
        <v>10</v>
      </c>
      <c r="W126" s="40"/>
      <c r="X126" s="15" t="s">
        <v>350</v>
      </c>
      <c r="Y126" s="38"/>
      <c r="Z126" s="15"/>
      <c r="AA126" s="27"/>
      <c r="AB126" s="15"/>
      <c r="AC126" s="27">
        <v>0</v>
      </c>
      <c r="AD126" s="15" t="s">
        <v>472</v>
      </c>
      <c r="AE126" s="67"/>
      <c r="AF126" s="15" t="s">
        <v>1336</v>
      </c>
    </row>
    <row r="127" spans="1:32" s="24" customFormat="1">
      <c r="A127" s="106"/>
      <c r="B127" s="27">
        <v>120</v>
      </c>
      <c r="C127" s="27">
        <v>100</v>
      </c>
      <c r="D127" s="36" t="e">
        <f>VLOOKUP($C127,#REF!,6,FALSE)</f>
        <v>#REF!</v>
      </c>
      <c r="E127" s="150" t="e">
        <f>VLOOKUP($C127,#REF!,2,FALSE)</f>
        <v>#REF!</v>
      </c>
      <c r="F127" s="150" t="s">
        <v>1347</v>
      </c>
      <c r="G127" s="151" t="s">
        <v>298</v>
      </c>
      <c r="H127" s="151" t="e">
        <f>VLOOKUP($C127,#REF!,4,FALSE)</f>
        <v>#REF!</v>
      </c>
      <c r="I127" s="15" t="s">
        <v>706</v>
      </c>
      <c r="J127" s="15" t="s">
        <v>707</v>
      </c>
      <c r="K127" s="15" t="s">
        <v>353</v>
      </c>
      <c r="L127" s="15" t="s">
        <v>1311</v>
      </c>
      <c r="M127" s="15" t="s">
        <v>1068</v>
      </c>
      <c r="N127" s="60" t="s">
        <v>350</v>
      </c>
      <c r="O127" s="60"/>
      <c r="P127" s="15"/>
      <c r="Q127" s="37">
        <v>20.89</v>
      </c>
      <c r="R127" s="69">
        <f t="shared" si="9"/>
        <v>6.9633333333333338</v>
      </c>
      <c r="S127" s="69">
        <f t="shared" si="10"/>
        <v>0.69633333333333336</v>
      </c>
      <c r="T127" s="38">
        <v>3</v>
      </c>
      <c r="U127" s="39" t="str">
        <f t="shared" si="11"/>
        <v>3-Pack</v>
      </c>
      <c r="V127" s="27">
        <v>10</v>
      </c>
      <c r="W127" s="40"/>
      <c r="X127" s="15" t="s">
        <v>350</v>
      </c>
      <c r="Y127" s="38"/>
      <c r="Z127" s="15"/>
      <c r="AA127" s="27"/>
      <c r="AB127" s="15" t="s">
        <v>1312</v>
      </c>
      <c r="AC127" s="27">
        <v>1</v>
      </c>
      <c r="AD127" s="15" t="s">
        <v>472</v>
      </c>
      <c r="AE127" s="67"/>
      <c r="AF127" s="15" t="s">
        <v>1337</v>
      </c>
    </row>
    <row r="128" spans="1:32" s="24" customFormat="1">
      <c r="A128" s="106"/>
      <c r="B128" s="27">
        <v>121</v>
      </c>
      <c r="C128" s="27">
        <v>100</v>
      </c>
      <c r="D128" s="36" t="e">
        <f>VLOOKUP($C128,#REF!,6,FALSE)</f>
        <v>#REF!</v>
      </c>
      <c r="E128" s="150" t="e">
        <f>VLOOKUP($C128,#REF!,2,FALSE)</f>
        <v>#REF!</v>
      </c>
      <c r="F128" s="150" t="s">
        <v>1347</v>
      </c>
      <c r="G128" s="151" t="s">
        <v>298</v>
      </c>
      <c r="H128" s="151" t="e">
        <f>VLOOKUP($C128,#REF!,4,FALSE)</f>
        <v>#REF!</v>
      </c>
      <c r="I128" s="15" t="s">
        <v>706</v>
      </c>
      <c r="J128" s="15" t="s">
        <v>707</v>
      </c>
      <c r="K128" s="15" t="s">
        <v>353</v>
      </c>
      <c r="L128" s="15" t="s">
        <v>1314</v>
      </c>
      <c r="M128" s="15" t="s">
        <v>1076</v>
      </c>
      <c r="N128" s="60" t="s">
        <v>350</v>
      </c>
      <c r="O128" s="60"/>
      <c r="P128" s="15"/>
      <c r="Q128" s="37">
        <v>10.99</v>
      </c>
      <c r="R128" s="69">
        <f t="shared" si="9"/>
        <v>10.99</v>
      </c>
      <c r="S128" s="69">
        <f t="shared" si="10"/>
        <v>1.099</v>
      </c>
      <c r="T128" s="38">
        <v>1</v>
      </c>
      <c r="U128" s="39" t="str">
        <f t="shared" si="11"/>
        <v>Single canister</v>
      </c>
      <c r="V128" s="27">
        <v>10</v>
      </c>
      <c r="W128" s="40"/>
      <c r="X128" s="15" t="s">
        <v>350</v>
      </c>
      <c r="Y128" s="38"/>
      <c r="Z128" s="15"/>
      <c r="AA128" s="27"/>
      <c r="AB128" s="15" t="s">
        <v>1312</v>
      </c>
      <c r="AC128" s="27">
        <v>1</v>
      </c>
      <c r="AD128" s="15" t="s">
        <v>472</v>
      </c>
      <c r="AE128" s="67"/>
      <c r="AF128" s="15" t="s">
        <v>1337</v>
      </c>
    </row>
    <row r="129" spans="1:33" s="24" customFormat="1">
      <c r="A129" s="106"/>
      <c r="B129" s="27">
        <v>122</v>
      </c>
      <c r="C129" s="27">
        <v>100</v>
      </c>
      <c r="D129" s="36" t="e">
        <f>VLOOKUP($C129,#REF!,6,FALSE)</f>
        <v>#REF!</v>
      </c>
      <c r="E129" s="150" t="e">
        <f>VLOOKUP($C129,#REF!,2,FALSE)</f>
        <v>#REF!</v>
      </c>
      <c r="F129" s="150" t="s">
        <v>1347</v>
      </c>
      <c r="G129" s="151" t="s">
        <v>298</v>
      </c>
      <c r="H129" s="151" t="e">
        <f>VLOOKUP($C129,#REF!,4,FALSE)</f>
        <v>#REF!</v>
      </c>
      <c r="I129" s="15" t="s">
        <v>706</v>
      </c>
      <c r="J129" s="15" t="s">
        <v>707</v>
      </c>
      <c r="K129" s="15" t="s">
        <v>353</v>
      </c>
      <c r="L129" s="15" t="s">
        <v>1315</v>
      </c>
      <c r="M129" s="15" t="s">
        <v>1078</v>
      </c>
      <c r="N129" s="60" t="s">
        <v>350</v>
      </c>
      <c r="O129" s="60"/>
      <c r="P129" s="15"/>
      <c r="Q129" s="37">
        <v>7.49</v>
      </c>
      <c r="R129" s="69">
        <f t="shared" si="9"/>
        <v>7.49</v>
      </c>
      <c r="S129" s="69">
        <f t="shared" si="10"/>
        <v>2.14</v>
      </c>
      <c r="T129" s="38">
        <v>1</v>
      </c>
      <c r="U129" s="39" t="str">
        <f t="shared" si="11"/>
        <v>Single canister</v>
      </c>
      <c r="V129" s="27">
        <v>3.5</v>
      </c>
      <c r="W129" s="40"/>
      <c r="X129" s="15" t="s">
        <v>350</v>
      </c>
      <c r="Y129" s="38"/>
      <c r="Z129" s="15"/>
      <c r="AA129" s="27"/>
      <c r="AB129" s="15" t="s">
        <v>1312</v>
      </c>
      <c r="AC129" s="27">
        <v>1</v>
      </c>
      <c r="AD129" s="15" t="s">
        <v>472</v>
      </c>
      <c r="AE129" s="67"/>
      <c r="AF129" s="15" t="s">
        <v>1337</v>
      </c>
    </row>
    <row r="130" spans="1:33" s="24" customFormat="1">
      <c r="A130" s="106"/>
      <c r="B130" s="27">
        <v>123</v>
      </c>
      <c r="C130" s="27">
        <v>101</v>
      </c>
      <c r="D130" s="36" t="e">
        <f>VLOOKUP($C130,#REF!,6,FALSE)</f>
        <v>#REF!</v>
      </c>
      <c r="E130" s="150" t="e">
        <f>VLOOKUP($C130,#REF!,2,FALSE)</f>
        <v>#REF!</v>
      </c>
      <c r="F130" s="150" t="s">
        <v>1348</v>
      </c>
      <c r="G130" s="151" t="s">
        <v>300</v>
      </c>
      <c r="H130" s="151" t="e">
        <f>VLOOKUP($C130,#REF!,4,FALSE)</f>
        <v>#REF!</v>
      </c>
      <c r="I130" s="28" t="s">
        <v>374</v>
      </c>
      <c r="J130" s="28" t="s">
        <v>375</v>
      </c>
      <c r="K130" s="15" t="s">
        <v>353</v>
      </c>
      <c r="L130" s="28" t="s">
        <v>1172</v>
      </c>
      <c r="M130" s="28" t="s">
        <v>1323</v>
      </c>
      <c r="N130" s="74" t="s">
        <v>1174</v>
      </c>
      <c r="O130" s="60" t="s">
        <v>19</v>
      </c>
      <c r="P130" s="28" t="s">
        <v>670</v>
      </c>
      <c r="Q130" s="37">
        <v>12.64</v>
      </c>
      <c r="R130" s="69">
        <f t="shared" si="9"/>
        <v>6.32</v>
      </c>
      <c r="S130" s="69">
        <f t="shared" si="10"/>
        <v>0.63200000000000001</v>
      </c>
      <c r="T130" s="38">
        <v>2</v>
      </c>
      <c r="U130" s="39" t="str">
        <f t="shared" si="11"/>
        <v>2-Pack</v>
      </c>
      <c r="V130" s="38">
        <v>10</v>
      </c>
      <c r="W130" s="28" t="s">
        <v>1183</v>
      </c>
      <c r="X130" s="28" t="s">
        <v>1175</v>
      </c>
      <c r="Y130" s="38">
        <v>1</v>
      </c>
      <c r="Z130" s="28" t="s">
        <v>1175</v>
      </c>
      <c r="AA130" s="38">
        <v>1</v>
      </c>
      <c r="AB130" s="28" t="s">
        <v>1184</v>
      </c>
      <c r="AC130" s="38">
        <v>1</v>
      </c>
      <c r="AD130" s="28" t="s">
        <v>1177</v>
      </c>
      <c r="AE130" s="67" t="s">
        <v>1344</v>
      </c>
      <c r="AF130" s="15" t="s">
        <v>1335</v>
      </c>
    </row>
    <row r="131" spans="1:33" s="24" customFormat="1">
      <c r="A131" s="106"/>
      <c r="B131" s="27">
        <v>124</v>
      </c>
      <c r="C131" s="27">
        <v>101</v>
      </c>
      <c r="D131" s="36" t="e">
        <f>VLOOKUP($C131,#REF!,6,FALSE)</f>
        <v>#REF!</v>
      </c>
      <c r="E131" s="150" t="e">
        <f>VLOOKUP($C131,#REF!,2,FALSE)</f>
        <v>#REF!</v>
      </c>
      <c r="F131" s="150" t="s">
        <v>1348</v>
      </c>
      <c r="G131" s="151" t="s">
        <v>300</v>
      </c>
      <c r="H131" s="151" t="e">
        <f>VLOOKUP($C131,#REF!,4,FALSE)</f>
        <v>#REF!</v>
      </c>
      <c r="I131" s="15" t="s">
        <v>85</v>
      </c>
      <c r="J131" s="15" t="s">
        <v>1250</v>
      </c>
      <c r="K131" s="15" t="s">
        <v>353</v>
      </c>
      <c r="L131" s="15" t="s">
        <v>1251</v>
      </c>
      <c r="M131" s="15" t="s">
        <v>1318</v>
      </c>
      <c r="N131" s="60" t="s">
        <v>350</v>
      </c>
      <c r="O131" s="60"/>
      <c r="P131" s="15"/>
      <c r="Q131" s="37">
        <v>4.97</v>
      </c>
      <c r="R131" s="69">
        <f t="shared" si="9"/>
        <v>4.97</v>
      </c>
      <c r="S131" s="69">
        <f t="shared" si="10"/>
        <v>0.497</v>
      </c>
      <c r="T131" s="38">
        <v>1</v>
      </c>
      <c r="U131" s="39" t="str">
        <f t="shared" si="11"/>
        <v>Single canister</v>
      </c>
      <c r="V131" s="27">
        <v>10</v>
      </c>
      <c r="W131" s="40"/>
      <c r="X131" s="15" t="s">
        <v>350</v>
      </c>
      <c r="Y131" s="38"/>
      <c r="Z131" s="15"/>
      <c r="AA131" s="27"/>
      <c r="AB131" s="15" t="s">
        <v>1306</v>
      </c>
      <c r="AC131" s="27">
        <v>1</v>
      </c>
      <c r="AD131" s="15" t="s">
        <v>472</v>
      </c>
      <c r="AE131" s="67"/>
      <c r="AF131" s="15"/>
    </row>
    <row r="132" spans="1:33" s="24" customFormat="1">
      <c r="A132" s="106"/>
      <c r="B132" s="27">
        <v>125</v>
      </c>
      <c r="C132" s="27">
        <v>101</v>
      </c>
      <c r="D132" s="36" t="e">
        <f>VLOOKUP($C132,#REF!,6,FALSE)</f>
        <v>#REF!</v>
      </c>
      <c r="E132" s="150" t="e">
        <f>VLOOKUP($C132,#REF!,2,FALSE)</f>
        <v>#REF!</v>
      </c>
      <c r="F132" s="150" t="s">
        <v>1348</v>
      </c>
      <c r="G132" s="151" t="s">
        <v>300</v>
      </c>
      <c r="H132" s="151" t="e">
        <f>VLOOKUP($C132,#REF!,4,FALSE)</f>
        <v>#REF!</v>
      </c>
      <c r="I132" s="15" t="s">
        <v>85</v>
      </c>
      <c r="J132" s="15" t="s">
        <v>1250</v>
      </c>
      <c r="K132" s="15" t="s">
        <v>353</v>
      </c>
      <c r="L132" s="15" t="s">
        <v>1258</v>
      </c>
      <c r="M132" s="15" t="s">
        <v>1349</v>
      </c>
      <c r="N132" s="60" t="s">
        <v>350</v>
      </c>
      <c r="O132" s="60"/>
      <c r="P132" s="15"/>
      <c r="Q132" s="37">
        <v>9.6300000000000008</v>
      </c>
      <c r="R132" s="69">
        <f t="shared" si="9"/>
        <v>4.8150000000000004</v>
      </c>
      <c r="S132" s="69">
        <f t="shared" si="10"/>
        <v>0.48150000000000004</v>
      </c>
      <c r="T132" s="38">
        <v>2</v>
      </c>
      <c r="U132" s="39" t="str">
        <f t="shared" si="11"/>
        <v>2-Pack</v>
      </c>
      <c r="V132" s="27">
        <v>10</v>
      </c>
      <c r="W132" s="40"/>
      <c r="X132" s="15" t="s">
        <v>350</v>
      </c>
      <c r="Y132" s="38"/>
      <c r="Z132" s="15"/>
      <c r="AA132" s="27"/>
      <c r="AB132" s="15" t="s">
        <v>1306</v>
      </c>
      <c r="AC132" s="27">
        <v>1</v>
      </c>
      <c r="AD132" s="15" t="s">
        <v>472</v>
      </c>
      <c r="AE132" s="67"/>
      <c r="AF132" s="15"/>
    </row>
    <row r="133" spans="1:33" s="24" customFormat="1">
      <c r="A133" s="106"/>
      <c r="B133" s="27">
        <v>126</v>
      </c>
      <c r="C133" s="27">
        <v>102</v>
      </c>
      <c r="D133" s="36" t="e">
        <f>VLOOKUP($C133,#REF!,6,FALSE)</f>
        <v>#REF!</v>
      </c>
      <c r="E133" s="150" t="e">
        <f>VLOOKUP($C133,#REF!,2,FALSE)</f>
        <v>#REF!</v>
      </c>
      <c r="F133" s="150" t="s">
        <v>1348</v>
      </c>
      <c r="G133" s="151" t="s">
        <v>302</v>
      </c>
      <c r="H133" s="151" t="e">
        <f>VLOOKUP($C133,#REF!,4,FALSE)</f>
        <v>#REF!</v>
      </c>
      <c r="I133" s="15" t="s">
        <v>414</v>
      </c>
      <c r="J133" s="15" t="s">
        <v>694</v>
      </c>
      <c r="K133" s="15" t="s">
        <v>353</v>
      </c>
      <c r="L133" s="15" t="s">
        <v>1151</v>
      </c>
      <c r="M133" s="15" t="s">
        <v>1309</v>
      </c>
      <c r="N133" s="60" t="s">
        <v>350</v>
      </c>
      <c r="O133" s="60"/>
      <c r="P133" s="15"/>
      <c r="Q133" s="37">
        <v>12.99</v>
      </c>
      <c r="R133" s="69">
        <f t="shared" si="9"/>
        <v>6.4950000000000001</v>
      </c>
      <c r="S133" s="69">
        <f t="shared" si="10"/>
        <v>0.64949999999999997</v>
      </c>
      <c r="T133" s="38">
        <v>2</v>
      </c>
      <c r="U133" s="39" t="str">
        <f t="shared" si="11"/>
        <v>2-Pack</v>
      </c>
      <c r="V133" s="27">
        <v>10</v>
      </c>
      <c r="W133" s="40"/>
      <c r="X133" s="15" t="s">
        <v>350</v>
      </c>
      <c r="Y133" s="38"/>
      <c r="Z133" s="15"/>
      <c r="AA133" s="27"/>
      <c r="AB133" s="15"/>
      <c r="AC133" s="27">
        <v>0</v>
      </c>
      <c r="AD133" s="15" t="s">
        <v>472</v>
      </c>
      <c r="AE133" s="67"/>
      <c r="AF133" s="15" t="s">
        <v>1336</v>
      </c>
    </row>
    <row r="134" spans="1:33" s="24" customFormat="1">
      <c r="A134" s="106"/>
      <c r="B134" s="27">
        <v>127</v>
      </c>
      <c r="C134" s="27">
        <v>102</v>
      </c>
      <c r="D134" s="36" t="e">
        <f>VLOOKUP($C134,#REF!,6,FALSE)</f>
        <v>#REF!</v>
      </c>
      <c r="E134" s="150" t="e">
        <f>VLOOKUP($C134,#REF!,2,FALSE)</f>
        <v>#REF!</v>
      </c>
      <c r="F134" s="150" t="s">
        <v>1348</v>
      </c>
      <c r="G134" s="151" t="s">
        <v>302</v>
      </c>
      <c r="H134" s="151" t="e">
        <f>VLOOKUP($C134,#REF!,4,FALSE)</f>
        <v>#REF!</v>
      </c>
      <c r="I134" s="15" t="s">
        <v>414</v>
      </c>
      <c r="J134" s="15" t="s">
        <v>694</v>
      </c>
      <c r="K134" s="15" t="s">
        <v>353</v>
      </c>
      <c r="L134" s="15" t="s">
        <v>1156</v>
      </c>
      <c r="M134" s="15" t="s">
        <v>1310</v>
      </c>
      <c r="N134" s="60" t="s">
        <v>350</v>
      </c>
      <c r="O134" s="60"/>
      <c r="P134" s="15"/>
      <c r="Q134" s="37">
        <v>6.99</v>
      </c>
      <c r="R134" s="69">
        <f t="shared" si="9"/>
        <v>6.99</v>
      </c>
      <c r="S134" s="69">
        <f t="shared" si="10"/>
        <v>0.69900000000000007</v>
      </c>
      <c r="T134" s="38">
        <v>1</v>
      </c>
      <c r="U134" s="39" t="str">
        <f t="shared" si="11"/>
        <v>Single canister</v>
      </c>
      <c r="V134" s="27">
        <v>10</v>
      </c>
      <c r="W134" s="40"/>
      <c r="X134" s="15" t="s">
        <v>350</v>
      </c>
      <c r="Y134" s="38"/>
      <c r="Z134" s="15"/>
      <c r="AA134" s="27"/>
      <c r="AB134" s="15"/>
      <c r="AC134" s="27">
        <v>0</v>
      </c>
      <c r="AD134" s="15" t="s">
        <v>472</v>
      </c>
      <c r="AE134" s="67"/>
      <c r="AF134" s="15" t="s">
        <v>1336</v>
      </c>
    </row>
    <row r="135" spans="1:33" s="24" customFormat="1">
      <c r="A135" s="106"/>
      <c r="B135" s="27">
        <v>128</v>
      </c>
      <c r="C135" s="27">
        <v>103</v>
      </c>
      <c r="D135" s="36" t="e">
        <f>VLOOKUP($C135,#REF!,6,FALSE)</f>
        <v>#REF!</v>
      </c>
      <c r="E135" s="150" t="e">
        <f>VLOOKUP($C135,#REF!,2,FALSE)</f>
        <v>#REF!</v>
      </c>
      <c r="F135" s="150" t="s">
        <v>1348</v>
      </c>
      <c r="G135" s="151" t="s">
        <v>292</v>
      </c>
      <c r="H135" s="151" t="e">
        <f>VLOOKUP($C135,#REF!,4,FALSE)</f>
        <v>#REF!</v>
      </c>
      <c r="I135" s="15" t="s">
        <v>706</v>
      </c>
      <c r="J135" s="15" t="s">
        <v>707</v>
      </c>
      <c r="K135" s="15" t="s">
        <v>353</v>
      </c>
      <c r="L135" s="15" t="s">
        <v>1311</v>
      </c>
      <c r="M135" s="15" t="s">
        <v>1068</v>
      </c>
      <c r="N135" s="60" t="s">
        <v>350</v>
      </c>
      <c r="O135" s="60"/>
      <c r="P135" s="15"/>
      <c r="Q135" s="37">
        <v>20.89</v>
      </c>
      <c r="R135" s="69">
        <f t="shared" si="9"/>
        <v>6.9633333333333338</v>
      </c>
      <c r="S135" s="69">
        <f t="shared" si="10"/>
        <v>0.69633333333333336</v>
      </c>
      <c r="T135" s="38">
        <v>3</v>
      </c>
      <c r="U135" s="39" t="str">
        <f t="shared" si="11"/>
        <v>3-Pack</v>
      </c>
      <c r="V135" s="27">
        <v>10</v>
      </c>
      <c r="W135" s="40"/>
      <c r="X135" s="15" t="s">
        <v>350</v>
      </c>
      <c r="Y135" s="38"/>
      <c r="Z135" s="15"/>
      <c r="AA135" s="27"/>
      <c r="AB135" s="15" t="s">
        <v>1312</v>
      </c>
      <c r="AC135" s="27">
        <v>1</v>
      </c>
      <c r="AD135" s="15" t="s">
        <v>472</v>
      </c>
      <c r="AE135" s="67"/>
      <c r="AF135" s="15" t="s">
        <v>1337</v>
      </c>
    </row>
    <row r="136" spans="1:33" s="24" customFormat="1">
      <c r="A136" s="106"/>
      <c r="B136" s="27">
        <v>129</v>
      </c>
      <c r="C136" s="27">
        <v>103</v>
      </c>
      <c r="D136" s="36" t="e">
        <f>VLOOKUP($C136,#REF!,6,FALSE)</f>
        <v>#REF!</v>
      </c>
      <c r="E136" s="150" t="e">
        <f>VLOOKUP($C136,#REF!,2,FALSE)</f>
        <v>#REF!</v>
      </c>
      <c r="F136" s="150" t="s">
        <v>1348</v>
      </c>
      <c r="G136" s="151" t="s">
        <v>292</v>
      </c>
      <c r="H136" s="151" t="e">
        <f>VLOOKUP($C136,#REF!,4,FALSE)</f>
        <v>#REF!</v>
      </c>
      <c r="I136" s="15" t="s">
        <v>706</v>
      </c>
      <c r="J136" s="15" t="s">
        <v>707</v>
      </c>
      <c r="K136" s="15" t="s">
        <v>353</v>
      </c>
      <c r="L136" s="15" t="s">
        <v>1314</v>
      </c>
      <c r="M136" s="15" t="s">
        <v>1076</v>
      </c>
      <c r="N136" s="60" t="s">
        <v>350</v>
      </c>
      <c r="O136" s="60"/>
      <c r="P136" s="15"/>
      <c r="Q136" s="37">
        <v>10.99</v>
      </c>
      <c r="R136" s="69">
        <f t="shared" ref="R136:R137" si="12">IFERROR(Q136/T136,"-")</f>
        <v>10.99</v>
      </c>
      <c r="S136" s="69">
        <f t="shared" ref="S136:S137" si="13">IFERROR(R136/V136,"-")</f>
        <v>1.099</v>
      </c>
      <c r="T136" s="38">
        <v>1</v>
      </c>
      <c r="U136" s="39" t="str">
        <f t="shared" si="11"/>
        <v>Single canister</v>
      </c>
      <c r="V136" s="27">
        <v>10</v>
      </c>
      <c r="W136" s="40"/>
      <c r="X136" s="15" t="s">
        <v>350</v>
      </c>
      <c r="Y136" s="38"/>
      <c r="Z136" s="15"/>
      <c r="AA136" s="27"/>
      <c r="AB136" s="15" t="s">
        <v>1312</v>
      </c>
      <c r="AC136" s="27">
        <v>1</v>
      </c>
      <c r="AD136" s="15" t="s">
        <v>472</v>
      </c>
      <c r="AE136" s="67"/>
      <c r="AF136" s="15" t="s">
        <v>1337</v>
      </c>
    </row>
    <row r="137" spans="1:33" s="24" customFormat="1">
      <c r="A137" s="106"/>
      <c r="B137" s="163">
        <v>130</v>
      </c>
      <c r="C137" s="163">
        <v>103</v>
      </c>
      <c r="D137" s="164" t="e">
        <f>VLOOKUP($C137,#REF!,6,FALSE)</f>
        <v>#REF!</v>
      </c>
      <c r="E137" s="165" t="e">
        <f>VLOOKUP($C137,#REF!,2,FALSE)</f>
        <v>#REF!</v>
      </c>
      <c r="F137" s="150" t="s">
        <v>1348</v>
      </c>
      <c r="G137" s="151" t="s">
        <v>292</v>
      </c>
      <c r="H137" s="166" t="e">
        <f>VLOOKUP($C137,#REF!,4,FALSE)</f>
        <v>#REF!</v>
      </c>
      <c r="I137" s="167" t="s">
        <v>706</v>
      </c>
      <c r="J137" s="167" t="s">
        <v>707</v>
      </c>
      <c r="K137" s="15" t="s">
        <v>353</v>
      </c>
      <c r="L137" s="167" t="s">
        <v>1315</v>
      </c>
      <c r="M137" s="167" t="s">
        <v>1078</v>
      </c>
      <c r="N137" s="168" t="s">
        <v>350</v>
      </c>
      <c r="O137" s="168" t="s">
        <v>350</v>
      </c>
      <c r="P137" s="167"/>
      <c r="Q137" s="169">
        <v>7.49</v>
      </c>
      <c r="R137" s="170">
        <f t="shared" si="12"/>
        <v>7.49</v>
      </c>
      <c r="S137" s="170">
        <f t="shared" si="13"/>
        <v>2.14</v>
      </c>
      <c r="T137" s="171">
        <v>1</v>
      </c>
      <c r="U137" s="172" t="str">
        <f t="shared" si="11"/>
        <v>Single canister</v>
      </c>
      <c r="V137" s="163">
        <v>3.5</v>
      </c>
      <c r="W137" s="173"/>
      <c r="X137" s="167" t="s">
        <v>350</v>
      </c>
      <c r="Y137" s="171"/>
      <c r="Z137" s="167"/>
      <c r="AA137" s="163"/>
      <c r="AB137" s="167" t="s">
        <v>1312</v>
      </c>
      <c r="AC137" s="163">
        <v>1</v>
      </c>
      <c r="AD137" s="167" t="s">
        <v>472</v>
      </c>
      <c r="AE137" s="174"/>
      <c r="AF137" s="167" t="s">
        <v>1337</v>
      </c>
    </row>
    <row r="138" spans="1:33" s="24" customFormat="1">
      <c r="A138" s="106"/>
      <c r="B138" s="163"/>
      <c r="C138" s="163"/>
      <c r="D138" s="164"/>
      <c r="E138" s="165"/>
      <c r="F138" s="165"/>
      <c r="G138" s="166"/>
      <c r="H138" s="166"/>
      <c r="I138" s="167"/>
      <c r="J138" s="167"/>
      <c r="K138" s="167"/>
      <c r="L138" s="167"/>
      <c r="M138" s="167"/>
      <c r="N138" s="168"/>
      <c r="O138" s="168"/>
      <c r="P138" s="167"/>
      <c r="Q138" s="169"/>
      <c r="R138" s="170"/>
      <c r="S138" s="170"/>
      <c r="T138" s="171"/>
      <c r="U138" s="172"/>
      <c r="V138" s="163"/>
      <c r="W138" s="173"/>
      <c r="X138" s="167"/>
      <c r="Y138" s="171"/>
      <c r="Z138" s="167"/>
      <c r="AA138" s="163"/>
      <c r="AB138" s="167"/>
      <c r="AC138" s="163"/>
      <c r="AD138" s="167"/>
      <c r="AE138" s="174"/>
      <c r="AF138" s="167"/>
    </row>
    <row r="139" spans="1:33" s="180" customFormat="1">
      <c r="A139" s="175"/>
      <c r="B139" s="138"/>
      <c r="C139" s="176"/>
      <c r="D139" s="176"/>
      <c r="E139" s="176"/>
      <c r="F139" s="138"/>
      <c r="G139" s="138"/>
      <c r="H139" s="138"/>
      <c r="I139" s="138"/>
      <c r="J139" s="138"/>
      <c r="K139" s="138"/>
      <c r="L139" s="138"/>
      <c r="M139" s="138"/>
      <c r="N139" s="177"/>
      <c r="O139" s="177"/>
      <c r="P139" s="138"/>
      <c r="Q139" s="178"/>
      <c r="R139" s="178"/>
      <c r="S139" s="178"/>
      <c r="T139" s="178"/>
      <c r="U139" s="178"/>
      <c r="V139" s="176"/>
      <c r="W139" s="179"/>
      <c r="X139" s="182"/>
      <c r="Z139" s="138"/>
      <c r="AA139" s="176"/>
      <c r="AB139" s="138"/>
      <c r="AC139" s="176"/>
      <c r="AD139" s="138"/>
      <c r="AE139" s="181"/>
      <c r="AF139" s="138"/>
      <c r="AG139" s="138"/>
    </row>
    <row r="140" spans="1:33" s="180" customFormat="1">
      <c r="A140" s="175"/>
      <c r="B140" s="138"/>
      <c r="C140" s="176"/>
      <c r="D140" s="176"/>
      <c r="E140" s="176"/>
      <c r="F140" s="138"/>
      <c r="G140" s="138"/>
      <c r="H140" s="138"/>
      <c r="I140" s="138"/>
      <c r="J140" s="138"/>
      <c r="K140" s="138"/>
      <c r="L140" s="138"/>
      <c r="M140" s="138"/>
      <c r="N140" s="177"/>
      <c r="O140" s="177"/>
      <c r="P140" s="138"/>
      <c r="Q140" s="178"/>
      <c r="R140" s="178"/>
      <c r="S140" s="178"/>
      <c r="T140" s="178"/>
      <c r="U140" s="178"/>
      <c r="V140" s="176"/>
      <c r="W140" s="179"/>
      <c r="X140" s="182"/>
      <c r="Z140" s="138"/>
      <c r="AA140" s="176"/>
      <c r="AB140" s="138"/>
      <c r="AC140" s="176"/>
      <c r="AD140" s="138"/>
      <c r="AE140" s="181"/>
      <c r="AF140" s="138"/>
      <c r="AG140" s="138"/>
    </row>
    <row r="141" spans="1:33" s="180" customFormat="1">
      <c r="A141" s="175"/>
      <c r="B141" s="138"/>
      <c r="C141" s="176"/>
      <c r="D141" s="176"/>
      <c r="E141" s="176"/>
      <c r="F141" s="138"/>
      <c r="G141" s="138"/>
      <c r="H141" s="138"/>
      <c r="I141" s="138"/>
      <c r="J141" s="138"/>
      <c r="K141" s="138"/>
      <c r="L141" s="138"/>
      <c r="M141" s="138"/>
      <c r="N141" s="177"/>
      <c r="O141" s="177"/>
      <c r="P141" s="138"/>
      <c r="Q141" s="178"/>
      <c r="R141" s="178"/>
      <c r="S141" s="178"/>
      <c r="T141" s="178"/>
      <c r="U141" s="178"/>
      <c r="V141" s="176"/>
      <c r="W141" s="179"/>
      <c r="X141" s="182"/>
      <c r="Z141" s="138"/>
      <c r="AA141" s="176"/>
      <c r="AB141" s="138"/>
      <c r="AC141" s="176"/>
      <c r="AD141" s="138"/>
      <c r="AE141" s="181"/>
      <c r="AF141" s="138"/>
      <c r="AG141" s="138"/>
    </row>
    <row r="142" spans="1:33" s="180" customFormat="1">
      <c r="A142" s="175"/>
      <c r="B142" s="138"/>
      <c r="C142" s="176"/>
      <c r="D142" s="176"/>
      <c r="E142" s="176"/>
      <c r="F142" s="138"/>
      <c r="G142" s="138"/>
      <c r="H142" s="138"/>
      <c r="I142" s="138"/>
      <c r="J142" s="138"/>
      <c r="K142" s="138"/>
      <c r="L142" s="138"/>
      <c r="M142" s="138"/>
      <c r="N142" s="177"/>
      <c r="O142" s="177"/>
      <c r="P142" s="138"/>
      <c r="Q142" s="178"/>
      <c r="R142" s="178"/>
      <c r="S142" s="178"/>
      <c r="T142" s="178"/>
      <c r="U142" s="178"/>
      <c r="V142" s="176"/>
      <c r="W142" s="179"/>
      <c r="X142" s="182"/>
      <c r="Z142" s="138"/>
      <c r="AA142" s="176"/>
      <c r="AB142" s="138"/>
      <c r="AC142" s="176"/>
      <c r="AD142" s="138"/>
      <c r="AE142" s="181"/>
      <c r="AF142" s="138"/>
      <c r="AG142" s="138"/>
    </row>
    <row r="143" spans="1:33" s="180" customFormat="1">
      <c r="A143" s="175"/>
      <c r="B143" s="138"/>
      <c r="C143" s="176"/>
      <c r="D143" s="176"/>
      <c r="E143" s="176"/>
      <c r="F143" s="138"/>
      <c r="G143" s="138"/>
      <c r="H143" s="138"/>
      <c r="I143" s="138"/>
      <c r="J143" s="138"/>
      <c r="K143" s="138"/>
      <c r="L143" s="138"/>
      <c r="M143" s="138"/>
      <c r="N143" s="177"/>
      <c r="O143" s="177"/>
      <c r="P143" s="138"/>
      <c r="Q143" s="178"/>
      <c r="R143" s="178"/>
      <c r="S143" s="178"/>
      <c r="T143" s="178"/>
      <c r="U143" s="178"/>
      <c r="V143" s="176"/>
      <c r="W143" s="179"/>
      <c r="X143" s="182"/>
      <c r="Z143" s="138"/>
      <c r="AA143" s="176"/>
      <c r="AB143" s="138"/>
      <c r="AC143" s="176"/>
      <c r="AD143" s="138"/>
      <c r="AE143" s="181"/>
      <c r="AF143" s="138"/>
      <c r="AG143" s="138"/>
    </row>
    <row r="144" spans="1:33" s="180" customFormat="1">
      <c r="A144" s="175"/>
      <c r="B144" s="138"/>
      <c r="C144" s="176"/>
      <c r="D144" s="176"/>
      <c r="E144" s="176"/>
      <c r="F144" s="138"/>
      <c r="G144" s="138"/>
      <c r="H144" s="138"/>
      <c r="I144" s="138"/>
      <c r="J144" s="138"/>
      <c r="K144" s="138"/>
      <c r="L144" s="138"/>
      <c r="M144" s="138"/>
      <c r="N144" s="177"/>
      <c r="O144" s="177"/>
      <c r="P144" s="138"/>
      <c r="Q144" s="178"/>
      <c r="R144" s="178"/>
      <c r="S144" s="178"/>
      <c r="T144" s="178"/>
      <c r="U144" s="178"/>
      <c r="V144" s="176"/>
      <c r="W144" s="179"/>
      <c r="X144" s="182"/>
      <c r="Z144" s="138"/>
      <c r="AA144" s="176"/>
      <c r="AB144" s="138"/>
      <c r="AC144" s="176"/>
      <c r="AD144" s="138"/>
      <c r="AE144" s="181"/>
      <c r="AF144" s="138"/>
      <c r="AG144" s="138"/>
    </row>
    <row r="145" spans="1:33" s="180" customFormat="1">
      <c r="A145" s="175"/>
      <c r="B145" s="138"/>
      <c r="C145" s="176"/>
      <c r="D145" s="176"/>
      <c r="E145" s="176"/>
      <c r="F145" s="138"/>
      <c r="G145" s="138"/>
      <c r="H145" s="138"/>
      <c r="I145" s="138"/>
      <c r="J145" s="138"/>
      <c r="K145" s="138"/>
      <c r="L145" s="138"/>
      <c r="M145" s="138"/>
      <c r="N145" s="177"/>
      <c r="O145" s="177"/>
      <c r="P145" s="138"/>
      <c r="Q145" s="178"/>
      <c r="R145" s="178"/>
      <c r="S145" s="178"/>
      <c r="T145" s="178"/>
      <c r="U145" s="178"/>
      <c r="V145" s="176"/>
      <c r="W145" s="179"/>
      <c r="X145" s="182"/>
      <c r="Z145" s="138"/>
      <c r="AA145" s="176"/>
      <c r="AB145" s="138"/>
      <c r="AC145" s="176"/>
      <c r="AD145" s="138"/>
      <c r="AE145" s="181"/>
      <c r="AF145" s="138"/>
      <c r="AG145" s="138"/>
    </row>
    <row r="146" spans="1:33" s="180" customFormat="1">
      <c r="A146" s="175"/>
      <c r="B146" s="138"/>
      <c r="C146" s="176"/>
      <c r="D146" s="176"/>
      <c r="E146" s="176"/>
      <c r="F146" s="138"/>
      <c r="G146" s="138"/>
      <c r="H146" s="138"/>
      <c r="I146" s="138"/>
      <c r="J146" s="138"/>
      <c r="K146" s="138"/>
      <c r="L146" s="138"/>
      <c r="M146" s="138"/>
      <c r="N146" s="177"/>
      <c r="O146" s="177"/>
      <c r="P146" s="138"/>
      <c r="Q146" s="178"/>
      <c r="R146" s="178"/>
      <c r="S146" s="178"/>
      <c r="T146" s="178"/>
      <c r="U146" s="178"/>
      <c r="V146" s="176"/>
      <c r="W146" s="179"/>
      <c r="X146" s="182"/>
      <c r="Z146" s="138"/>
      <c r="AA146" s="176"/>
      <c r="AB146" s="138"/>
      <c r="AC146" s="176"/>
      <c r="AD146" s="138"/>
      <c r="AE146" s="181"/>
      <c r="AF146" s="138"/>
      <c r="AG146" s="138"/>
    </row>
    <row r="147" spans="1:33" s="180" customFormat="1">
      <c r="A147" s="175"/>
      <c r="B147" s="138"/>
      <c r="C147" s="176"/>
      <c r="D147" s="176"/>
      <c r="E147" s="176"/>
      <c r="F147" s="138"/>
      <c r="G147" s="138"/>
      <c r="H147" s="138"/>
      <c r="I147" s="138"/>
      <c r="J147" s="138"/>
      <c r="K147" s="138"/>
      <c r="L147" s="138"/>
      <c r="M147" s="138"/>
      <c r="N147" s="177"/>
      <c r="O147" s="177"/>
      <c r="P147" s="138"/>
      <c r="Q147" s="178"/>
      <c r="R147" s="178"/>
      <c r="S147" s="178"/>
      <c r="T147" s="178"/>
      <c r="U147" s="178"/>
      <c r="V147" s="176"/>
      <c r="W147" s="179"/>
      <c r="X147" s="182"/>
      <c r="Z147" s="138"/>
      <c r="AA147" s="176"/>
      <c r="AB147" s="138"/>
      <c r="AC147" s="176"/>
      <c r="AD147" s="138"/>
      <c r="AE147" s="181"/>
      <c r="AF147" s="138"/>
      <c r="AG147" s="138"/>
    </row>
    <row r="148" spans="1:33" s="180" customFormat="1">
      <c r="A148" s="175"/>
      <c r="B148" s="138"/>
      <c r="C148" s="176"/>
      <c r="D148" s="176"/>
      <c r="E148" s="176"/>
      <c r="F148" s="138"/>
      <c r="G148" s="138"/>
      <c r="H148" s="138"/>
      <c r="I148" s="138"/>
      <c r="J148" s="138"/>
      <c r="K148" s="138"/>
      <c r="L148" s="138"/>
      <c r="M148" s="138"/>
      <c r="N148" s="177"/>
      <c r="O148" s="177"/>
      <c r="P148" s="138"/>
      <c r="Q148" s="178"/>
      <c r="R148" s="178"/>
      <c r="S148" s="178"/>
      <c r="T148" s="178"/>
      <c r="U148" s="178"/>
      <c r="V148" s="176"/>
      <c r="W148" s="179"/>
      <c r="X148" s="182"/>
      <c r="Z148" s="138"/>
      <c r="AA148" s="176"/>
      <c r="AB148" s="138"/>
      <c r="AC148" s="176"/>
      <c r="AD148" s="138"/>
      <c r="AE148" s="181"/>
      <c r="AF148" s="138"/>
      <c r="AG148" s="138"/>
    </row>
    <row r="149" spans="1:33" s="180" customFormat="1">
      <c r="A149" s="175"/>
      <c r="B149" s="138"/>
      <c r="C149" s="176"/>
      <c r="D149" s="176"/>
      <c r="E149" s="176"/>
      <c r="F149" s="138"/>
      <c r="G149" s="138"/>
      <c r="H149" s="138"/>
      <c r="I149" s="138"/>
      <c r="J149" s="138"/>
      <c r="K149" s="138"/>
      <c r="L149" s="138"/>
      <c r="M149" s="138"/>
      <c r="N149" s="177"/>
      <c r="O149" s="177"/>
      <c r="P149" s="138"/>
      <c r="Q149" s="178"/>
      <c r="R149" s="178"/>
      <c r="S149" s="178"/>
      <c r="T149" s="178"/>
      <c r="U149" s="178"/>
      <c r="V149" s="176"/>
      <c r="W149" s="179"/>
      <c r="X149" s="182"/>
      <c r="Z149" s="138"/>
      <c r="AA149" s="176"/>
      <c r="AB149" s="138"/>
      <c r="AC149" s="176"/>
      <c r="AD149" s="138"/>
      <c r="AE149" s="181"/>
      <c r="AF149" s="138"/>
      <c r="AG149" s="138"/>
    </row>
    <row r="150" spans="1:33" s="180" customFormat="1">
      <c r="A150" s="175"/>
      <c r="B150" s="138"/>
      <c r="C150" s="176"/>
      <c r="D150" s="176"/>
      <c r="E150" s="176"/>
      <c r="F150" s="138"/>
      <c r="G150" s="138"/>
      <c r="H150" s="138"/>
      <c r="I150" s="138"/>
      <c r="J150" s="138"/>
      <c r="K150" s="138"/>
      <c r="L150" s="138"/>
      <c r="M150" s="138"/>
      <c r="N150" s="177"/>
      <c r="O150" s="177"/>
      <c r="P150" s="138"/>
      <c r="Q150" s="178"/>
      <c r="R150" s="178"/>
      <c r="S150" s="178"/>
      <c r="T150" s="178"/>
      <c r="U150" s="178"/>
      <c r="V150" s="176"/>
      <c r="W150" s="179"/>
      <c r="X150" s="182"/>
      <c r="Z150" s="138"/>
      <c r="AA150" s="176"/>
      <c r="AB150" s="138"/>
      <c r="AC150" s="176"/>
      <c r="AD150" s="138"/>
      <c r="AE150" s="181"/>
      <c r="AF150" s="138"/>
      <c r="AG150" s="138"/>
    </row>
    <row r="151" spans="1:33" s="180" customFormat="1">
      <c r="A151" s="175"/>
      <c r="B151" s="138"/>
      <c r="C151" s="176"/>
      <c r="D151" s="176"/>
      <c r="E151" s="176"/>
      <c r="F151" s="138"/>
      <c r="G151" s="138"/>
      <c r="H151" s="138"/>
      <c r="I151" s="138"/>
      <c r="J151" s="138"/>
      <c r="K151" s="138"/>
      <c r="L151" s="138"/>
      <c r="M151" s="138"/>
      <c r="N151" s="177"/>
      <c r="O151" s="177"/>
      <c r="P151" s="138"/>
      <c r="Q151" s="178"/>
      <c r="R151" s="178"/>
      <c r="S151" s="178"/>
      <c r="T151" s="178"/>
      <c r="U151" s="178"/>
      <c r="V151" s="176"/>
      <c r="W151" s="179"/>
      <c r="X151" s="182"/>
      <c r="Z151" s="138"/>
      <c r="AA151" s="176"/>
      <c r="AB151" s="138"/>
      <c r="AC151" s="176"/>
      <c r="AD151" s="138"/>
      <c r="AE151" s="181"/>
      <c r="AF151" s="138"/>
      <c r="AG151" s="138"/>
    </row>
    <row r="152" spans="1:33" s="176" customFormat="1">
      <c r="A152" s="175"/>
      <c r="B152" s="138"/>
      <c r="F152" s="138"/>
      <c r="G152" s="138"/>
      <c r="H152" s="138"/>
      <c r="I152" s="138"/>
      <c r="J152" s="138"/>
      <c r="K152" s="138"/>
      <c r="L152" s="138"/>
      <c r="M152" s="138"/>
      <c r="N152" s="177"/>
      <c r="O152" s="177"/>
      <c r="P152" s="138"/>
      <c r="Q152" s="178"/>
      <c r="R152" s="178"/>
      <c r="S152" s="178"/>
      <c r="T152" s="178"/>
      <c r="U152" s="178"/>
      <c r="W152" s="179"/>
      <c r="X152" s="182"/>
      <c r="Y152" s="180"/>
      <c r="Z152" s="138"/>
      <c r="AB152" s="138"/>
      <c r="AD152" s="138"/>
      <c r="AE152" s="181"/>
      <c r="AF152" s="138"/>
      <c r="AG152" s="138"/>
    </row>
    <row r="153" spans="1:33" s="176" customFormat="1">
      <c r="A153" s="175"/>
      <c r="B153" s="138"/>
      <c r="F153" s="138"/>
      <c r="G153" s="138"/>
      <c r="H153" s="138"/>
      <c r="I153" s="138"/>
      <c r="J153" s="138"/>
      <c r="K153" s="138"/>
      <c r="L153" s="138"/>
      <c r="M153" s="138"/>
      <c r="N153" s="177"/>
      <c r="O153" s="177"/>
      <c r="P153" s="138"/>
      <c r="Q153" s="178"/>
      <c r="R153" s="178"/>
      <c r="S153" s="178"/>
      <c r="T153" s="178"/>
      <c r="U153" s="178"/>
      <c r="W153" s="179"/>
      <c r="X153" s="182"/>
      <c r="Y153" s="180"/>
      <c r="Z153" s="138"/>
      <c r="AB153" s="138"/>
      <c r="AD153" s="138"/>
      <c r="AE153" s="181"/>
      <c r="AF153" s="138"/>
      <c r="AG153" s="138"/>
    </row>
    <row r="154" spans="1:33" s="176" customFormat="1">
      <c r="A154" s="175"/>
      <c r="B154" s="138"/>
      <c r="F154" s="138"/>
      <c r="G154" s="138"/>
      <c r="H154" s="138"/>
      <c r="I154" s="138"/>
      <c r="J154" s="138"/>
      <c r="K154" s="138"/>
      <c r="L154" s="138"/>
      <c r="M154" s="138"/>
      <c r="N154" s="177"/>
      <c r="O154" s="177"/>
      <c r="P154" s="138"/>
      <c r="Q154" s="178"/>
      <c r="R154" s="178"/>
      <c r="S154" s="178"/>
      <c r="T154" s="178"/>
      <c r="U154" s="178"/>
      <c r="W154" s="179"/>
      <c r="X154" s="182"/>
      <c r="Y154" s="180"/>
      <c r="Z154" s="138"/>
      <c r="AB154" s="138"/>
      <c r="AD154" s="138"/>
      <c r="AE154" s="181"/>
      <c r="AF154" s="138"/>
      <c r="AG154" s="138"/>
    </row>
    <row r="155" spans="1:33" s="176" customFormat="1">
      <c r="A155" s="175"/>
      <c r="B155" s="138"/>
      <c r="F155" s="138"/>
      <c r="G155" s="138"/>
      <c r="H155" s="138"/>
      <c r="I155" s="138"/>
      <c r="J155" s="138"/>
      <c r="K155" s="138"/>
      <c r="L155" s="138"/>
      <c r="M155" s="138"/>
      <c r="N155" s="177"/>
      <c r="O155" s="177"/>
      <c r="P155" s="138"/>
      <c r="Q155" s="178"/>
      <c r="R155" s="178"/>
      <c r="S155" s="178"/>
      <c r="T155" s="178"/>
      <c r="U155" s="178"/>
      <c r="W155" s="179"/>
      <c r="X155" s="182"/>
      <c r="Y155" s="180"/>
      <c r="Z155" s="138"/>
      <c r="AB155" s="138"/>
      <c r="AD155" s="138"/>
      <c r="AE155" s="181"/>
      <c r="AF155" s="138"/>
      <c r="AG155" s="138"/>
    </row>
    <row r="156" spans="1:33" s="176" customFormat="1">
      <c r="A156" s="175"/>
      <c r="B156" s="138"/>
      <c r="F156" s="138"/>
      <c r="G156" s="138"/>
      <c r="H156" s="138"/>
      <c r="I156" s="138"/>
      <c r="J156" s="138"/>
      <c r="K156" s="138"/>
      <c r="L156" s="138"/>
      <c r="M156" s="138"/>
      <c r="N156" s="177"/>
      <c r="O156" s="177"/>
      <c r="P156" s="138"/>
      <c r="Q156" s="178"/>
      <c r="R156" s="178"/>
      <c r="S156" s="178"/>
      <c r="T156" s="178"/>
      <c r="U156" s="178"/>
      <c r="W156" s="179"/>
      <c r="X156" s="182"/>
      <c r="Y156" s="180"/>
      <c r="Z156" s="138"/>
      <c r="AB156" s="138"/>
      <c r="AD156" s="138"/>
      <c r="AE156" s="181"/>
      <c r="AF156" s="138"/>
      <c r="AG156" s="138"/>
    </row>
    <row r="157" spans="1:33" s="176" customFormat="1">
      <c r="A157" s="175"/>
      <c r="B157" s="138"/>
      <c r="F157" s="138"/>
      <c r="G157" s="138"/>
      <c r="H157" s="138"/>
      <c r="I157" s="138"/>
      <c r="J157" s="138"/>
      <c r="K157" s="138"/>
      <c r="L157" s="138"/>
      <c r="M157" s="138"/>
      <c r="N157" s="177"/>
      <c r="O157" s="177"/>
      <c r="P157" s="138"/>
      <c r="Q157" s="178"/>
      <c r="R157" s="178"/>
      <c r="S157" s="178"/>
      <c r="T157" s="178"/>
      <c r="U157" s="178"/>
      <c r="W157" s="179"/>
      <c r="X157" s="182"/>
      <c r="Y157" s="180"/>
      <c r="Z157" s="138"/>
      <c r="AB157" s="138"/>
      <c r="AD157" s="138"/>
      <c r="AE157" s="181"/>
      <c r="AF157" s="138"/>
      <c r="AG157" s="138"/>
    </row>
    <row r="158" spans="1:33" s="176" customFormat="1">
      <c r="A158" s="175"/>
      <c r="B158" s="138"/>
      <c r="F158" s="138"/>
      <c r="G158" s="138"/>
      <c r="H158" s="138"/>
      <c r="I158" s="138"/>
      <c r="J158" s="138"/>
      <c r="K158" s="138"/>
      <c r="L158" s="138"/>
      <c r="M158" s="138"/>
      <c r="N158" s="177"/>
      <c r="O158" s="177"/>
      <c r="P158" s="138"/>
      <c r="Q158" s="178"/>
      <c r="R158" s="178"/>
      <c r="S158" s="178"/>
      <c r="T158" s="178"/>
      <c r="U158" s="178"/>
      <c r="W158" s="179"/>
      <c r="X158" s="182"/>
      <c r="Y158" s="180"/>
      <c r="Z158" s="138"/>
      <c r="AB158" s="138"/>
      <c r="AD158" s="138"/>
      <c r="AE158" s="181"/>
      <c r="AF158" s="138"/>
      <c r="AG158" s="138"/>
    </row>
    <row r="159" spans="1:33" s="176" customFormat="1">
      <c r="A159" s="175"/>
      <c r="B159" s="138"/>
      <c r="F159" s="138"/>
      <c r="G159" s="138"/>
      <c r="H159" s="138"/>
      <c r="I159" s="138"/>
      <c r="J159" s="138"/>
      <c r="K159" s="138"/>
      <c r="L159" s="138"/>
      <c r="M159" s="138"/>
      <c r="N159" s="177"/>
      <c r="O159" s="177"/>
      <c r="P159" s="138"/>
      <c r="Q159" s="178"/>
      <c r="R159" s="178"/>
      <c r="S159" s="178"/>
      <c r="T159" s="178"/>
      <c r="U159" s="178"/>
      <c r="W159" s="179"/>
      <c r="X159" s="182"/>
      <c r="Y159" s="180"/>
      <c r="Z159" s="138"/>
      <c r="AB159" s="138"/>
      <c r="AD159" s="138"/>
      <c r="AE159" s="181"/>
      <c r="AF159" s="138"/>
      <c r="AG159" s="138"/>
    </row>
    <row r="160" spans="1:33" s="176" customFormat="1">
      <c r="A160" s="175"/>
      <c r="B160" s="138"/>
      <c r="F160" s="138"/>
      <c r="G160" s="138"/>
      <c r="H160" s="138"/>
      <c r="I160" s="138"/>
      <c r="J160" s="138"/>
      <c r="K160" s="138"/>
      <c r="L160" s="138"/>
      <c r="M160" s="138"/>
      <c r="N160" s="177"/>
      <c r="O160" s="177"/>
      <c r="P160" s="138"/>
      <c r="Q160" s="178"/>
      <c r="R160" s="178"/>
      <c r="S160" s="178"/>
      <c r="T160" s="178"/>
      <c r="U160" s="178"/>
      <c r="W160" s="179"/>
      <c r="X160" s="182"/>
      <c r="Y160" s="180"/>
      <c r="Z160" s="138"/>
      <c r="AB160" s="138"/>
      <c r="AD160" s="138"/>
      <c r="AE160" s="181"/>
      <c r="AF160" s="138"/>
      <c r="AG160" s="138"/>
    </row>
    <row r="161" spans="1:33" s="176" customFormat="1">
      <c r="A161" s="175"/>
      <c r="B161" s="138"/>
      <c r="F161" s="138"/>
      <c r="G161" s="138"/>
      <c r="H161" s="138"/>
      <c r="I161" s="138"/>
      <c r="J161" s="138"/>
      <c r="K161" s="138"/>
      <c r="L161" s="138"/>
      <c r="M161" s="138"/>
      <c r="N161" s="177"/>
      <c r="O161" s="177"/>
      <c r="P161" s="138"/>
      <c r="Q161" s="178"/>
      <c r="R161" s="178"/>
      <c r="S161" s="178"/>
      <c r="T161" s="178"/>
      <c r="U161" s="178"/>
      <c r="W161" s="179"/>
      <c r="X161" s="182"/>
      <c r="Y161" s="180"/>
      <c r="Z161" s="138"/>
      <c r="AB161" s="138"/>
      <c r="AD161" s="138"/>
      <c r="AE161" s="181"/>
      <c r="AF161" s="138"/>
      <c r="AG161" s="138"/>
    </row>
    <row r="162" spans="1:33" s="176" customFormat="1">
      <c r="A162" s="175"/>
      <c r="B162" s="138"/>
      <c r="F162" s="138"/>
      <c r="G162" s="138"/>
      <c r="H162" s="138"/>
      <c r="I162" s="138"/>
      <c r="J162" s="138"/>
      <c r="K162" s="138"/>
      <c r="L162" s="138"/>
      <c r="M162" s="138"/>
      <c r="N162" s="177"/>
      <c r="O162" s="177"/>
      <c r="P162" s="138"/>
      <c r="Q162" s="178"/>
      <c r="R162" s="178"/>
      <c r="S162" s="178"/>
      <c r="T162" s="178"/>
      <c r="U162" s="178"/>
      <c r="W162" s="179"/>
      <c r="X162" s="182"/>
      <c r="Y162" s="180"/>
      <c r="Z162" s="138"/>
      <c r="AB162" s="138"/>
      <c r="AD162" s="138"/>
      <c r="AE162" s="181"/>
      <c r="AF162" s="138"/>
      <c r="AG162" s="138"/>
    </row>
    <row r="163" spans="1:33" s="176" customFormat="1">
      <c r="A163" s="175"/>
      <c r="B163" s="138"/>
      <c r="F163" s="138"/>
      <c r="G163" s="138"/>
      <c r="H163" s="138"/>
      <c r="I163" s="138"/>
      <c r="J163" s="138"/>
      <c r="K163" s="138"/>
      <c r="L163" s="138"/>
      <c r="M163" s="138"/>
      <c r="N163" s="177"/>
      <c r="O163" s="177"/>
      <c r="P163" s="138"/>
      <c r="Q163" s="178"/>
      <c r="R163" s="178"/>
      <c r="S163" s="178"/>
      <c r="T163" s="178"/>
      <c r="U163" s="178"/>
      <c r="W163" s="179"/>
      <c r="X163" s="182"/>
      <c r="Y163" s="180"/>
      <c r="Z163" s="138"/>
      <c r="AB163" s="138"/>
      <c r="AD163" s="138"/>
      <c r="AE163" s="181"/>
      <c r="AF163" s="138"/>
      <c r="AG163" s="138"/>
    </row>
    <row r="164" spans="1:33" s="176" customFormat="1">
      <c r="A164" s="175"/>
      <c r="B164" s="138"/>
      <c r="F164" s="138"/>
      <c r="G164" s="138"/>
      <c r="H164" s="138"/>
      <c r="I164" s="138"/>
      <c r="J164" s="138"/>
      <c r="K164" s="138"/>
      <c r="L164" s="138"/>
      <c r="M164" s="138"/>
      <c r="N164" s="177"/>
      <c r="O164" s="177"/>
      <c r="P164" s="138"/>
      <c r="Q164" s="178"/>
      <c r="R164" s="178"/>
      <c r="S164" s="178"/>
      <c r="T164" s="178"/>
      <c r="U164" s="178"/>
      <c r="W164" s="179"/>
      <c r="X164" s="182"/>
      <c r="Y164" s="180"/>
      <c r="Z164" s="138"/>
      <c r="AB164" s="138"/>
      <c r="AD164" s="138"/>
      <c r="AE164" s="181"/>
      <c r="AF164" s="138"/>
      <c r="AG164" s="138"/>
    </row>
    <row r="165" spans="1:33" s="176" customFormat="1">
      <c r="A165" s="175"/>
      <c r="B165" s="138"/>
      <c r="F165" s="138"/>
      <c r="G165" s="138"/>
      <c r="H165" s="138"/>
      <c r="I165" s="138"/>
      <c r="J165" s="138"/>
      <c r="K165" s="138"/>
      <c r="L165" s="138"/>
      <c r="M165" s="138"/>
      <c r="N165" s="177"/>
      <c r="O165" s="177"/>
      <c r="P165" s="138"/>
      <c r="Q165" s="178"/>
      <c r="R165" s="178"/>
      <c r="S165" s="178"/>
      <c r="T165" s="178"/>
      <c r="U165" s="178"/>
      <c r="W165" s="179"/>
      <c r="X165" s="182"/>
      <c r="Y165" s="180"/>
      <c r="Z165" s="138"/>
      <c r="AB165" s="138"/>
      <c r="AD165" s="138"/>
      <c r="AE165" s="181"/>
      <c r="AF165" s="138"/>
      <c r="AG165" s="138"/>
    </row>
    <row r="166" spans="1:33" s="176" customFormat="1">
      <c r="A166" s="175"/>
      <c r="B166" s="138"/>
      <c r="F166" s="138"/>
      <c r="G166" s="138"/>
      <c r="H166" s="138"/>
      <c r="I166" s="138"/>
      <c r="J166" s="138"/>
      <c r="K166" s="138"/>
      <c r="L166" s="138"/>
      <c r="M166" s="138"/>
      <c r="N166" s="177"/>
      <c r="O166" s="177"/>
      <c r="P166" s="138"/>
      <c r="Q166" s="178"/>
      <c r="R166" s="178"/>
      <c r="S166" s="178"/>
      <c r="T166" s="178"/>
      <c r="U166" s="178"/>
      <c r="W166" s="179"/>
      <c r="X166" s="182"/>
      <c r="Y166" s="180"/>
      <c r="Z166" s="138"/>
      <c r="AB166" s="138"/>
      <c r="AD166" s="138"/>
      <c r="AE166" s="181"/>
      <c r="AF166" s="138"/>
      <c r="AG166" s="138"/>
    </row>
    <row r="167" spans="1:33" s="176" customFormat="1">
      <c r="A167" s="175"/>
      <c r="B167" s="138"/>
      <c r="F167" s="138"/>
      <c r="G167" s="138"/>
      <c r="H167" s="138"/>
      <c r="I167" s="138"/>
      <c r="J167" s="138"/>
      <c r="K167" s="138"/>
      <c r="L167" s="138"/>
      <c r="M167" s="138"/>
      <c r="N167" s="177"/>
      <c r="O167" s="177"/>
      <c r="P167" s="138"/>
      <c r="Q167" s="178"/>
      <c r="R167" s="178"/>
      <c r="S167" s="178"/>
      <c r="T167" s="178"/>
      <c r="U167" s="178"/>
      <c r="W167" s="179"/>
      <c r="X167" s="182"/>
      <c r="Y167" s="180"/>
      <c r="Z167" s="138"/>
      <c r="AB167" s="138"/>
      <c r="AD167" s="138"/>
      <c r="AE167" s="181"/>
      <c r="AF167" s="138"/>
      <c r="AG167" s="138"/>
    </row>
    <row r="168" spans="1:33" s="176" customFormat="1">
      <c r="A168" s="175"/>
      <c r="B168" s="138"/>
      <c r="F168" s="138"/>
      <c r="G168" s="138"/>
      <c r="H168" s="138"/>
      <c r="I168" s="138"/>
      <c r="J168" s="138"/>
      <c r="K168" s="138"/>
      <c r="L168" s="138"/>
      <c r="M168" s="138"/>
      <c r="N168" s="177"/>
      <c r="O168" s="177"/>
      <c r="P168" s="138"/>
      <c r="Q168" s="178"/>
      <c r="R168" s="178"/>
      <c r="S168" s="178"/>
      <c r="T168" s="178"/>
      <c r="U168" s="178"/>
      <c r="W168" s="179"/>
      <c r="X168" s="182"/>
      <c r="Y168" s="180"/>
      <c r="Z168" s="138"/>
      <c r="AB168" s="138"/>
      <c r="AD168" s="138"/>
      <c r="AE168" s="181"/>
      <c r="AF168" s="138"/>
      <c r="AG168" s="138"/>
    </row>
    <row r="169" spans="1:33" s="176" customFormat="1">
      <c r="A169" s="175"/>
      <c r="B169" s="138"/>
      <c r="F169" s="138"/>
      <c r="G169" s="138"/>
      <c r="H169" s="138"/>
      <c r="I169" s="138"/>
      <c r="J169" s="138"/>
      <c r="K169" s="138"/>
      <c r="L169" s="138"/>
      <c r="M169" s="138"/>
      <c r="N169" s="177"/>
      <c r="O169" s="177"/>
      <c r="P169" s="138"/>
      <c r="Q169" s="178"/>
      <c r="R169" s="178"/>
      <c r="S169" s="178"/>
      <c r="T169" s="178"/>
      <c r="U169" s="178"/>
      <c r="W169" s="179"/>
      <c r="X169" s="182"/>
      <c r="Y169" s="180"/>
      <c r="Z169" s="138"/>
      <c r="AB169" s="138"/>
      <c r="AD169" s="138"/>
      <c r="AE169" s="181"/>
      <c r="AF169" s="138"/>
      <c r="AG169" s="138"/>
    </row>
    <row r="170" spans="1:33" s="176" customFormat="1">
      <c r="A170" s="175"/>
      <c r="B170" s="138"/>
      <c r="F170" s="138"/>
      <c r="G170" s="138"/>
      <c r="H170" s="138"/>
      <c r="I170" s="138"/>
      <c r="J170" s="138"/>
      <c r="K170" s="138"/>
      <c r="L170" s="138"/>
      <c r="M170" s="138"/>
      <c r="N170" s="177"/>
      <c r="O170" s="177"/>
      <c r="P170" s="138"/>
      <c r="Q170" s="178"/>
      <c r="R170" s="178"/>
      <c r="S170" s="178"/>
      <c r="T170" s="178"/>
      <c r="U170" s="178"/>
      <c r="W170" s="179"/>
      <c r="X170" s="182"/>
      <c r="Y170" s="180"/>
      <c r="Z170" s="138"/>
      <c r="AB170" s="138"/>
      <c r="AD170" s="138"/>
      <c r="AE170" s="181"/>
      <c r="AF170" s="138"/>
      <c r="AG170" s="138"/>
    </row>
    <row r="171" spans="1:33" s="176" customFormat="1">
      <c r="A171" s="175"/>
      <c r="B171" s="138"/>
      <c r="F171" s="138"/>
      <c r="G171" s="138"/>
      <c r="H171" s="138"/>
      <c r="I171" s="138"/>
      <c r="J171" s="138"/>
      <c r="K171" s="138"/>
      <c r="L171" s="138"/>
      <c r="M171" s="138"/>
      <c r="N171" s="177"/>
      <c r="O171" s="177"/>
      <c r="P171" s="138"/>
      <c r="Q171" s="178"/>
      <c r="R171" s="178"/>
      <c r="S171" s="178"/>
      <c r="T171" s="178"/>
      <c r="U171" s="178"/>
      <c r="W171" s="179"/>
      <c r="X171" s="182"/>
      <c r="Y171" s="180"/>
      <c r="Z171" s="138"/>
      <c r="AB171" s="138"/>
      <c r="AD171" s="138"/>
      <c r="AE171" s="181"/>
      <c r="AF171" s="138"/>
      <c r="AG171" s="138"/>
    </row>
    <row r="172" spans="1:33" s="176" customFormat="1">
      <c r="A172" s="175"/>
      <c r="B172" s="138"/>
      <c r="F172" s="138"/>
      <c r="G172" s="138"/>
      <c r="H172" s="138"/>
      <c r="I172" s="138"/>
      <c r="J172" s="138"/>
      <c r="K172" s="138"/>
      <c r="L172" s="138"/>
      <c r="M172" s="138"/>
      <c r="N172" s="177"/>
      <c r="O172" s="177"/>
      <c r="P172" s="138"/>
      <c r="Q172" s="178"/>
      <c r="R172" s="178"/>
      <c r="S172" s="178"/>
      <c r="T172" s="178"/>
      <c r="U172" s="178"/>
      <c r="W172" s="179"/>
      <c r="X172" s="182"/>
      <c r="Y172" s="180"/>
      <c r="Z172" s="138"/>
      <c r="AB172" s="138"/>
      <c r="AD172" s="138"/>
      <c r="AE172" s="181"/>
      <c r="AF172" s="138"/>
      <c r="AG172" s="138"/>
    </row>
    <row r="173" spans="1:33" s="176" customFormat="1">
      <c r="A173" s="175"/>
      <c r="B173" s="138"/>
      <c r="F173" s="138"/>
      <c r="G173" s="138"/>
      <c r="H173" s="138"/>
      <c r="I173" s="138"/>
      <c r="J173" s="138"/>
      <c r="K173" s="138"/>
      <c r="L173" s="138"/>
      <c r="M173" s="138"/>
      <c r="N173" s="177"/>
      <c r="O173" s="177"/>
      <c r="P173" s="138"/>
      <c r="Q173" s="178"/>
      <c r="R173" s="178"/>
      <c r="S173" s="178"/>
      <c r="T173" s="178"/>
      <c r="U173" s="178"/>
      <c r="W173" s="179"/>
      <c r="X173" s="182"/>
      <c r="Y173" s="180"/>
      <c r="Z173" s="138"/>
      <c r="AB173" s="138"/>
      <c r="AD173" s="138"/>
      <c r="AE173" s="181"/>
      <c r="AF173" s="138"/>
      <c r="AG173" s="138"/>
    </row>
    <row r="174" spans="1:33" s="176" customFormat="1">
      <c r="A174" s="175"/>
      <c r="B174" s="138"/>
      <c r="F174" s="138"/>
      <c r="G174" s="138"/>
      <c r="H174" s="138"/>
      <c r="I174" s="138"/>
      <c r="J174" s="138"/>
      <c r="K174" s="138"/>
      <c r="L174" s="138"/>
      <c r="M174" s="138"/>
      <c r="N174" s="177"/>
      <c r="O174" s="177"/>
      <c r="P174" s="138"/>
      <c r="Q174" s="178"/>
      <c r="R174" s="178"/>
      <c r="S174" s="178"/>
      <c r="T174" s="178"/>
      <c r="U174" s="178"/>
      <c r="W174" s="179"/>
      <c r="X174" s="182"/>
      <c r="Y174" s="180"/>
      <c r="Z174" s="138"/>
      <c r="AB174" s="138"/>
      <c r="AD174" s="138"/>
      <c r="AE174" s="181"/>
      <c r="AF174" s="138"/>
      <c r="AG174" s="138"/>
    </row>
    <row r="175" spans="1:33" s="176" customFormat="1">
      <c r="A175" s="175"/>
      <c r="B175" s="138"/>
      <c r="F175" s="138"/>
      <c r="G175" s="138"/>
      <c r="H175" s="138"/>
      <c r="I175" s="138"/>
      <c r="J175" s="138"/>
      <c r="K175" s="138"/>
      <c r="L175" s="138"/>
      <c r="M175" s="138"/>
      <c r="N175" s="177"/>
      <c r="O175" s="177"/>
      <c r="P175" s="138"/>
      <c r="Q175" s="178"/>
      <c r="R175" s="178"/>
      <c r="S175" s="178"/>
      <c r="T175" s="178"/>
      <c r="U175" s="178"/>
      <c r="W175" s="179"/>
      <c r="X175" s="182"/>
      <c r="Y175" s="180"/>
      <c r="Z175" s="138"/>
      <c r="AB175" s="138"/>
      <c r="AD175" s="138"/>
      <c r="AE175" s="181"/>
      <c r="AF175" s="138"/>
      <c r="AG175" s="138"/>
    </row>
    <row r="176" spans="1:33" s="176" customFormat="1">
      <c r="A176" s="175"/>
      <c r="B176" s="138"/>
      <c r="F176" s="138"/>
      <c r="G176" s="138"/>
      <c r="H176" s="138"/>
      <c r="I176" s="138"/>
      <c r="J176" s="138"/>
      <c r="K176" s="138"/>
      <c r="L176" s="138"/>
      <c r="M176" s="138"/>
      <c r="N176" s="177"/>
      <c r="O176" s="177"/>
      <c r="P176" s="138"/>
      <c r="Q176" s="178"/>
      <c r="R176" s="178"/>
      <c r="S176" s="178"/>
      <c r="T176" s="178"/>
      <c r="U176" s="178"/>
      <c r="W176" s="179"/>
      <c r="X176" s="182"/>
      <c r="Y176" s="180"/>
      <c r="Z176" s="138"/>
      <c r="AB176" s="138"/>
      <c r="AD176" s="138"/>
      <c r="AE176" s="181"/>
      <c r="AF176" s="138"/>
      <c r="AG176" s="138"/>
    </row>
    <row r="177" spans="1:33" s="176" customFormat="1">
      <c r="A177" s="175"/>
      <c r="B177" s="138"/>
      <c r="F177" s="138"/>
      <c r="G177" s="138"/>
      <c r="H177" s="138"/>
      <c r="I177" s="138"/>
      <c r="J177" s="138"/>
      <c r="K177" s="138"/>
      <c r="L177" s="138"/>
      <c r="M177" s="138"/>
      <c r="N177" s="177"/>
      <c r="O177" s="177"/>
      <c r="P177" s="138"/>
      <c r="Q177" s="178"/>
      <c r="R177" s="178"/>
      <c r="S177" s="178"/>
      <c r="T177" s="178"/>
      <c r="U177" s="178"/>
      <c r="W177" s="179"/>
      <c r="X177" s="182"/>
      <c r="Y177" s="180"/>
      <c r="Z177" s="138"/>
      <c r="AB177" s="138"/>
      <c r="AD177" s="138"/>
      <c r="AE177" s="181"/>
      <c r="AF177" s="138"/>
      <c r="AG177" s="138"/>
    </row>
    <row r="178" spans="1:33" s="176" customFormat="1">
      <c r="A178" s="175"/>
      <c r="B178" s="138"/>
      <c r="F178" s="138"/>
      <c r="G178" s="138"/>
      <c r="H178" s="138"/>
      <c r="I178" s="138"/>
      <c r="J178" s="138"/>
      <c r="K178" s="138"/>
      <c r="L178" s="138"/>
      <c r="M178" s="138"/>
      <c r="N178" s="177"/>
      <c r="O178" s="177"/>
      <c r="P178" s="138"/>
      <c r="Q178" s="178"/>
      <c r="R178" s="178"/>
      <c r="S178" s="178"/>
      <c r="T178" s="178"/>
      <c r="U178" s="178"/>
      <c r="W178" s="179"/>
      <c r="X178" s="182"/>
      <c r="Y178" s="180"/>
      <c r="Z178" s="138"/>
      <c r="AB178" s="138"/>
      <c r="AD178" s="138"/>
      <c r="AE178" s="181"/>
      <c r="AF178" s="138"/>
      <c r="AG178" s="138"/>
    </row>
    <row r="179" spans="1:33" s="176" customFormat="1">
      <c r="A179" s="175"/>
      <c r="B179" s="138"/>
      <c r="F179" s="138"/>
      <c r="G179" s="138"/>
      <c r="H179" s="138"/>
      <c r="I179" s="138"/>
      <c r="J179" s="138"/>
      <c r="K179" s="138"/>
      <c r="L179" s="138"/>
      <c r="M179" s="138"/>
      <c r="N179" s="177"/>
      <c r="O179" s="177"/>
      <c r="P179" s="138"/>
      <c r="Q179" s="178"/>
      <c r="R179" s="178"/>
      <c r="S179" s="178"/>
      <c r="T179" s="178"/>
      <c r="U179" s="178"/>
      <c r="W179" s="179"/>
      <c r="X179" s="182"/>
      <c r="Y179" s="180"/>
      <c r="Z179" s="138"/>
      <c r="AB179" s="138"/>
      <c r="AD179" s="138"/>
      <c r="AE179" s="181"/>
      <c r="AF179" s="138"/>
      <c r="AG179" s="138"/>
    </row>
    <row r="180" spans="1:33" s="176" customFormat="1">
      <c r="A180" s="175"/>
      <c r="B180" s="138"/>
      <c r="F180" s="138"/>
      <c r="G180" s="138"/>
      <c r="H180" s="138"/>
      <c r="I180" s="138"/>
      <c r="J180" s="138"/>
      <c r="K180" s="138"/>
      <c r="L180" s="138"/>
      <c r="M180" s="138"/>
      <c r="N180" s="177"/>
      <c r="O180" s="177"/>
      <c r="P180" s="138"/>
      <c r="Q180" s="178"/>
      <c r="R180" s="178"/>
      <c r="S180" s="178"/>
      <c r="T180" s="178"/>
      <c r="U180" s="178"/>
      <c r="W180" s="179"/>
      <c r="X180" s="182"/>
      <c r="Y180" s="180"/>
      <c r="Z180" s="138"/>
      <c r="AB180" s="138"/>
      <c r="AD180" s="138"/>
      <c r="AE180" s="181"/>
      <c r="AF180" s="138"/>
      <c r="AG180" s="138"/>
    </row>
    <row r="181" spans="1:33" s="176" customFormat="1">
      <c r="A181" s="175"/>
      <c r="B181" s="138"/>
      <c r="F181" s="138"/>
      <c r="G181" s="138"/>
      <c r="H181" s="138"/>
      <c r="I181" s="138"/>
      <c r="J181" s="138"/>
      <c r="K181" s="138"/>
      <c r="L181" s="138"/>
      <c r="M181" s="138"/>
      <c r="N181" s="177"/>
      <c r="O181" s="177"/>
      <c r="P181" s="138"/>
      <c r="Q181" s="178"/>
      <c r="R181" s="178"/>
      <c r="S181" s="178"/>
      <c r="T181" s="178"/>
      <c r="U181" s="178"/>
      <c r="W181" s="179"/>
      <c r="X181" s="182"/>
      <c r="Y181" s="180"/>
      <c r="Z181" s="138"/>
      <c r="AB181" s="138"/>
      <c r="AD181" s="138"/>
      <c r="AE181" s="181"/>
      <c r="AF181" s="138"/>
      <c r="AG181" s="138"/>
    </row>
    <row r="182" spans="1:33" s="176" customFormat="1">
      <c r="A182" s="175"/>
      <c r="B182" s="138"/>
      <c r="F182" s="138"/>
      <c r="G182" s="138"/>
      <c r="H182" s="138"/>
      <c r="I182" s="138"/>
      <c r="J182" s="138"/>
      <c r="K182" s="138"/>
      <c r="L182" s="138"/>
      <c r="M182" s="138"/>
      <c r="N182" s="177"/>
      <c r="O182" s="177"/>
      <c r="P182" s="138"/>
      <c r="Q182" s="178"/>
      <c r="R182" s="178"/>
      <c r="S182" s="178"/>
      <c r="T182" s="178"/>
      <c r="U182" s="178"/>
      <c r="W182" s="179"/>
      <c r="X182" s="182"/>
      <c r="Y182" s="180"/>
      <c r="Z182" s="138"/>
      <c r="AB182" s="138"/>
      <c r="AD182" s="138"/>
      <c r="AE182" s="181"/>
      <c r="AF182" s="138"/>
      <c r="AG182" s="138"/>
    </row>
    <row r="183" spans="1:33" s="176" customFormat="1">
      <c r="A183" s="175"/>
      <c r="B183" s="138"/>
      <c r="F183" s="138"/>
      <c r="G183" s="138"/>
      <c r="H183" s="138"/>
      <c r="I183" s="138"/>
      <c r="J183" s="138"/>
      <c r="K183" s="138"/>
      <c r="L183" s="138"/>
      <c r="M183" s="138"/>
      <c r="N183" s="177"/>
      <c r="O183" s="177"/>
      <c r="P183" s="138"/>
      <c r="Q183" s="178"/>
      <c r="R183" s="178"/>
      <c r="S183" s="178"/>
      <c r="T183" s="178"/>
      <c r="U183" s="178"/>
      <c r="W183" s="179"/>
      <c r="X183" s="182"/>
      <c r="Y183" s="180"/>
      <c r="Z183" s="138"/>
      <c r="AB183" s="138"/>
      <c r="AD183" s="138"/>
      <c r="AE183" s="181"/>
      <c r="AF183" s="138"/>
      <c r="AG183" s="138"/>
    </row>
    <row r="184" spans="1:33" s="176" customFormat="1">
      <c r="A184" s="175"/>
      <c r="B184" s="138"/>
      <c r="F184" s="138"/>
      <c r="G184" s="138"/>
      <c r="H184" s="138"/>
      <c r="I184" s="138"/>
      <c r="J184" s="138"/>
      <c r="K184" s="138"/>
      <c r="L184" s="138"/>
      <c r="M184" s="138"/>
      <c r="N184" s="177"/>
      <c r="O184" s="177"/>
      <c r="P184" s="138"/>
      <c r="Q184" s="178"/>
      <c r="R184" s="178"/>
      <c r="S184" s="178"/>
      <c r="T184" s="178"/>
      <c r="U184" s="178"/>
      <c r="W184" s="179"/>
      <c r="X184" s="182"/>
      <c r="Y184" s="180"/>
      <c r="Z184" s="138"/>
      <c r="AB184" s="138"/>
      <c r="AD184" s="138"/>
      <c r="AE184" s="181"/>
      <c r="AF184" s="138"/>
      <c r="AG184" s="138"/>
    </row>
    <row r="185" spans="1:33" s="176" customFormat="1">
      <c r="A185" s="175"/>
      <c r="B185" s="138"/>
      <c r="F185" s="138"/>
      <c r="G185" s="138"/>
      <c r="H185" s="138"/>
      <c r="I185" s="138"/>
      <c r="J185" s="138"/>
      <c r="K185" s="138"/>
      <c r="L185" s="138"/>
      <c r="M185" s="138"/>
      <c r="N185" s="177"/>
      <c r="O185" s="177"/>
      <c r="P185" s="138"/>
      <c r="Q185" s="178"/>
      <c r="R185" s="178"/>
      <c r="S185" s="178"/>
      <c r="T185" s="178"/>
      <c r="U185" s="178"/>
      <c r="W185" s="179"/>
      <c r="X185" s="182"/>
      <c r="Y185" s="180"/>
      <c r="Z185" s="138"/>
      <c r="AB185" s="138"/>
      <c r="AD185" s="138"/>
      <c r="AE185" s="181"/>
      <c r="AF185" s="138"/>
      <c r="AG185" s="138"/>
    </row>
    <row r="186" spans="1:33" s="176" customFormat="1">
      <c r="A186" s="175"/>
      <c r="B186" s="138"/>
      <c r="F186" s="138"/>
      <c r="G186" s="138"/>
      <c r="H186" s="138"/>
      <c r="I186" s="138"/>
      <c r="J186" s="138"/>
      <c r="K186" s="138"/>
      <c r="L186" s="138"/>
      <c r="M186" s="138"/>
      <c r="N186" s="177"/>
      <c r="O186" s="177"/>
      <c r="P186" s="138"/>
      <c r="Q186" s="178"/>
      <c r="R186" s="178"/>
      <c r="S186" s="178"/>
      <c r="T186" s="178"/>
      <c r="U186" s="178"/>
      <c r="W186" s="179"/>
      <c r="X186" s="182"/>
      <c r="Y186" s="180"/>
      <c r="Z186" s="138"/>
      <c r="AB186" s="138"/>
      <c r="AD186" s="138"/>
      <c r="AE186" s="181"/>
      <c r="AF186" s="138"/>
      <c r="AG186" s="138"/>
    </row>
    <row r="187" spans="1:33" s="176" customFormat="1">
      <c r="A187" s="175"/>
      <c r="B187" s="138"/>
      <c r="F187" s="138"/>
      <c r="G187" s="138"/>
      <c r="H187" s="138"/>
      <c r="I187" s="138"/>
      <c r="J187" s="138"/>
      <c r="K187" s="138"/>
      <c r="L187" s="138"/>
      <c r="M187" s="138"/>
      <c r="N187" s="177"/>
      <c r="O187" s="177"/>
      <c r="P187" s="138"/>
      <c r="Q187" s="178"/>
      <c r="R187" s="178"/>
      <c r="S187" s="178"/>
      <c r="T187" s="178"/>
      <c r="U187" s="178"/>
      <c r="W187" s="179"/>
      <c r="X187" s="182"/>
      <c r="Y187" s="180"/>
      <c r="Z187" s="138"/>
      <c r="AB187" s="138"/>
      <c r="AD187" s="138"/>
      <c r="AE187" s="181"/>
      <c r="AF187" s="138"/>
      <c r="AG187" s="138"/>
    </row>
    <row r="188" spans="1:33" s="176" customFormat="1">
      <c r="A188" s="175"/>
      <c r="B188" s="138"/>
      <c r="F188" s="138"/>
      <c r="G188" s="138"/>
      <c r="H188" s="138"/>
      <c r="I188" s="138"/>
      <c r="J188" s="138"/>
      <c r="K188" s="138"/>
      <c r="L188" s="138"/>
      <c r="M188" s="138"/>
      <c r="N188" s="177"/>
      <c r="O188" s="177"/>
      <c r="P188" s="138"/>
      <c r="Q188" s="178"/>
      <c r="R188" s="178"/>
      <c r="S188" s="178"/>
      <c r="T188" s="178"/>
      <c r="U188" s="178"/>
      <c r="W188" s="179"/>
      <c r="X188" s="182"/>
      <c r="Y188" s="180"/>
      <c r="Z188" s="138"/>
      <c r="AB188" s="138"/>
      <c r="AD188" s="138"/>
      <c r="AE188" s="181"/>
      <c r="AF188" s="138"/>
      <c r="AG188" s="138"/>
    </row>
    <row r="189" spans="1:33" s="176" customFormat="1">
      <c r="A189" s="175"/>
      <c r="B189" s="138"/>
      <c r="F189" s="138"/>
      <c r="G189" s="138"/>
      <c r="H189" s="138"/>
      <c r="I189" s="138"/>
      <c r="J189" s="138"/>
      <c r="K189" s="138"/>
      <c r="L189" s="138"/>
      <c r="M189" s="138"/>
      <c r="N189" s="177"/>
      <c r="O189" s="177"/>
      <c r="P189" s="138"/>
      <c r="Q189" s="178"/>
      <c r="R189" s="178"/>
      <c r="S189" s="178"/>
      <c r="T189" s="178"/>
      <c r="U189" s="178"/>
      <c r="W189" s="179"/>
      <c r="X189" s="182"/>
      <c r="Y189" s="180"/>
      <c r="Z189" s="138"/>
      <c r="AB189" s="138"/>
      <c r="AD189" s="138"/>
      <c r="AE189" s="181"/>
      <c r="AF189" s="138"/>
      <c r="AG189" s="138"/>
    </row>
    <row r="190" spans="1:33" s="176" customFormat="1">
      <c r="A190" s="175"/>
      <c r="B190" s="138"/>
      <c r="F190" s="138"/>
      <c r="G190" s="138"/>
      <c r="H190" s="138"/>
      <c r="I190" s="138"/>
      <c r="J190" s="138"/>
      <c r="K190" s="138"/>
      <c r="L190" s="138"/>
      <c r="M190" s="138"/>
      <c r="N190" s="177"/>
      <c r="O190" s="177"/>
      <c r="P190" s="138"/>
      <c r="Q190" s="178"/>
      <c r="R190" s="178"/>
      <c r="S190" s="178"/>
      <c r="T190" s="178"/>
      <c r="U190" s="178"/>
      <c r="W190" s="179"/>
      <c r="X190" s="182"/>
      <c r="Y190" s="180"/>
      <c r="Z190" s="138"/>
      <c r="AB190" s="138"/>
      <c r="AD190" s="138"/>
      <c r="AE190" s="181"/>
      <c r="AF190" s="138"/>
      <c r="AG190" s="138"/>
    </row>
    <row r="191" spans="1:33" s="176" customFormat="1">
      <c r="A191" s="175"/>
      <c r="B191" s="138"/>
      <c r="F191" s="138"/>
      <c r="G191" s="138"/>
      <c r="H191" s="138"/>
      <c r="I191" s="138"/>
      <c r="J191" s="138"/>
      <c r="K191" s="138"/>
      <c r="L191" s="138"/>
      <c r="M191" s="138"/>
      <c r="N191" s="177"/>
      <c r="O191" s="177"/>
      <c r="P191" s="138"/>
      <c r="Q191" s="178"/>
      <c r="R191" s="178"/>
      <c r="S191" s="178"/>
      <c r="T191" s="178"/>
      <c r="U191" s="178"/>
      <c r="W191" s="179"/>
      <c r="X191" s="182"/>
      <c r="Y191" s="180"/>
      <c r="Z191" s="138"/>
      <c r="AB191" s="138"/>
      <c r="AD191" s="138"/>
      <c r="AE191" s="181"/>
      <c r="AF191" s="138"/>
      <c r="AG191" s="138"/>
    </row>
    <row r="192" spans="1:33" s="176" customFormat="1">
      <c r="A192" s="175"/>
      <c r="B192" s="138"/>
      <c r="F192" s="138"/>
      <c r="G192" s="138"/>
      <c r="H192" s="138"/>
      <c r="I192" s="138"/>
      <c r="J192" s="138"/>
      <c r="K192" s="138"/>
      <c r="L192" s="138"/>
      <c r="M192" s="138"/>
      <c r="N192" s="177"/>
      <c r="O192" s="177"/>
      <c r="P192" s="138"/>
      <c r="Q192" s="178"/>
      <c r="R192" s="178"/>
      <c r="S192" s="178"/>
      <c r="T192" s="178"/>
      <c r="U192" s="178"/>
      <c r="W192" s="179"/>
      <c r="X192" s="182"/>
      <c r="Y192" s="180"/>
      <c r="Z192" s="138"/>
      <c r="AB192" s="138"/>
      <c r="AD192" s="138"/>
      <c r="AE192" s="181"/>
      <c r="AF192" s="138"/>
      <c r="AG192" s="138"/>
    </row>
    <row r="193" spans="1:33" s="176" customFormat="1">
      <c r="A193" s="175"/>
      <c r="B193" s="138"/>
      <c r="F193" s="138"/>
      <c r="G193" s="138"/>
      <c r="H193" s="138"/>
      <c r="I193" s="138"/>
      <c r="J193" s="138"/>
      <c r="K193" s="138"/>
      <c r="L193" s="138"/>
      <c r="M193" s="138"/>
      <c r="N193" s="177"/>
      <c r="O193" s="177"/>
      <c r="P193" s="138"/>
      <c r="Q193" s="178"/>
      <c r="R193" s="178"/>
      <c r="S193" s="178"/>
      <c r="T193" s="178"/>
      <c r="U193" s="178"/>
      <c r="W193" s="179"/>
      <c r="X193" s="182"/>
      <c r="Y193" s="180"/>
      <c r="Z193" s="138"/>
      <c r="AB193" s="138"/>
      <c r="AD193" s="138"/>
      <c r="AE193" s="181"/>
      <c r="AF193" s="138"/>
      <c r="AG193" s="138"/>
    </row>
    <row r="194" spans="1:33" s="176" customFormat="1">
      <c r="A194" s="175"/>
      <c r="B194" s="138"/>
      <c r="F194" s="138"/>
      <c r="G194" s="138"/>
      <c r="H194" s="138"/>
      <c r="I194" s="138"/>
      <c r="J194" s="138"/>
      <c r="K194" s="138"/>
      <c r="L194" s="138"/>
      <c r="M194" s="138"/>
      <c r="N194" s="177"/>
      <c r="O194" s="177"/>
      <c r="P194" s="138"/>
      <c r="Q194" s="178"/>
      <c r="R194" s="178"/>
      <c r="S194" s="178"/>
      <c r="T194" s="178"/>
      <c r="U194" s="178"/>
      <c r="W194" s="179"/>
      <c r="X194" s="182"/>
      <c r="Y194" s="180"/>
      <c r="Z194" s="138"/>
      <c r="AB194" s="138"/>
      <c r="AD194" s="138"/>
      <c r="AE194" s="181"/>
      <c r="AF194" s="138"/>
      <c r="AG194" s="138"/>
    </row>
    <row r="195" spans="1:33" s="176" customFormat="1">
      <c r="A195" s="175"/>
      <c r="B195" s="138"/>
      <c r="F195" s="138"/>
      <c r="G195" s="138"/>
      <c r="H195" s="138"/>
      <c r="I195" s="138"/>
      <c r="J195" s="138"/>
      <c r="K195" s="138"/>
      <c r="L195" s="138"/>
      <c r="M195" s="138"/>
      <c r="N195" s="177"/>
      <c r="O195" s="177"/>
      <c r="P195" s="138"/>
      <c r="Q195" s="178"/>
      <c r="R195" s="178"/>
      <c r="S195" s="178"/>
      <c r="T195" s="178"/>
      <c r="U195" s="178"/>
      <c r="W195" s="179"/>
      <c r="X195" s="182"/>
      <c r="Y195" s="180"/>
      <c r="Z195" s="138"/>
      <c r="AB195" s="138"/>
      <c r="AD195" s="138"/>
      <c r="AE195" s="181"/>
      <c r="AF195" s="138"/>
      <c r="AG195" s="138"/>
    </row>
    <row r="196" spans="1:33" s="176" customFormat="1">
      <c r="A196" s="175"/>
      <c r="B196" s="138"/>
      <c r="F196" s="138"/>
      <c r="G196" s="138"/>
      <c r="H196" s="138"/>
      <c r="I196" s="138"/>
      <c r="J196" s="138"/>
      <c r="K196" s="138"/>
      <c r="L196" s="138"/>
      <c r="M196" s="138"/>
      <c r="N196" s="177"/>
      <c r="O196" s="177"/>
      <c r="P196" s="138"/>
      <c r="Q196" s="178"/>
      <c r="R196" s="178"/>
      <c r="S196" s="178"/>
      <c r="T196" s="178"/>
      <c r="U196" s="178"/>
      <c r="W196" s="179"/>
      <c r="X196" s="182"/>
      <c r="Y196" s="180"/>
      <c r="Z196" s="138"/>
      <c r="AB196" s="138"/>
      <c r="AD196" s="138"/>
      <c r="AE196" s="181"/>
      <c r="AF196" s="138"/>
      <c r="AG196" s="138"/>
    </row>
    <row r="197" spans="1:33" s="176" customFormat="1">
      <c r="A197" s="175"/>
      <c r="B197" s="138"/>
      <c r="F197" s="138"/>
      <c r="G197" s="138"/>
      <c r="H197" s="138"/>
      <c r="I197" s="138"/>
      <c r="J197" s="138"/>
      <c r="K197" s="138"/>
      <c r="L197" s="138"/>
      <c r="M197" s="138"/>
      <c r="N197" s="177"/>
      <c r="O197" s="177"/>
      <c r="P197" s="138"/>
      <c r="Q197" s="178"/>
      <c r="R197" s="178"/>
      <c r="S197" s="178"/>
      <c r="T197" s="178"/>
      <c r="U197" s="178"/>
      <c r="W197" s="179"/>
      <c r="X197" s="182"/>
      <c r="Y197" s="180"/>
      <c r="Z197" s="138"/>
      <c r="AB197" s="138"/>
      <c r="AD197" s="138"/>
      <c r="AE197" s="181"/>
      <c r="AF197" s="138"/>
      <c r="AG197" s="138"/>
    </row>
    <row r="198" spans="1:33" s="176" customFormat="1">
      <c r="A198" s="175"/>
      <c r="B198" s="138"/>
      <c r="F198" s="138"/>
      <c r="G198" s="138"/>
      <c r="H198" s="138"/>
      <c r="I198" s="138"/>
      <c r="J198" s="138"/>
      <c r="K198" s="138"/>
      <c r="L198" s="138"/>
      <c r="M198" s="138"/>
      <c r="N198" s="177"/>
      <c r="O198" s="177"/>
      <c r="P198" s="138"/>
      <c r="Q198" s="178"/>
      <c r="R198" s="178"/>
      <c r="S198" s="178"/>
      <c r="T198" s="178"/>
      <c r="U198" s="178"/>
      <c r="W198" s="179"/>
      <c r="X198" s="182"/>
      <c r="Y198" s="180"/>
      <c r="Z198" s="138"/>
      <c r="AB198" s="138"/>
      <c r="AD198" s="138"/>
      <c r="AE198" s="181"/>
      <c r="AF198" s="138"/>
      <c r="AG198" s="138"/>
    </row>
    <row r="199" spans="1:33" s="176" customFormat="1">
      <c r="A199" s="175"/>
      <c r="B199" s="138"/>
      <c r="F199" s="138"/>
      <c r="G199" s="138"/>
      <c r="H199" s="138"/>
      <c r="I199" s="138"/>
      <c r="J199" s="138"/>
      <c r="K199" s="138"/>
      <c r="L199" s="138"/>
      <c r="M199" s="138"/>
      <c r="N199" s="177"/>
      <c r="O199" s="177"/>
      <c r="P199" s="138"/>
      <c r="Q199" s="178"/>
      <c r="R199" s="178"/>
      <c r="S199" s="178"/>
      <c r="T199" s="178"/>
      <c r="U199" s="178"/>
      <c r="W199" s="179"/>
      <c r="X199" s="182"/>
      <c r="Y199" s="180"/>
      <c r="Z199" s="138"/>
      <c r="AB199" s="138"/>
      <c r="AD199" s="138"/>
      <c r="AE199" s="181"/>
      <c r="AF199" s="138"/>
      <c r="AG199" s="138"/>
    </row>
    <row r="200" spans="1:33" s="176" customFormat="1">
      <c r="A200" s="175"/>
      <c r="B200" s="138"/>
      <c r="F200" s="138"/>
      <c r="G200" s="138"/>
      <c r="H200" s="138"/>
      <c r="I200" s="138"/>
      <c r="J200" s="138"/>
      <c r="K200" s="138"/>
      <c r="L200" s="138"/>
      <c r="M200" s="138"/>
      <c r="N200" s="177"/>
      <c r="O200" s="177"/>
      <c r="P200" s="138"/>
      <c r="Q200" s="178"/>
      <c r="R200" s="178"/>
      <c r="S200" s="178"/>
      <c r="T200" s="178"/>
      <c r="U200" s="178"/>
      <c r="W200" s="179"/>
      <c r="X200" s="182"/>
      <c r="Y200" s="180"/>
      <c r="Z200" s="138"/>
      <c r="AB200" s="138"/>
      <c r="AD200" s="138"/>
      <c r="AE200" s="181"/>
      <c r="AF200" s="138"/>
      <c r="AG200" s="138"/>
    </row>
    <row r="201" spans="1:33" s="176" customFormat="1">
      <c r="A201" s="175"/>
      <c r="B201" s="138"/>
      <c r="F201" s="138"/>
      <c r="G201" s="138"/>
      <c r="H201" s="138"/>
      <c r="I201" s="138"/>
      <c r="J201" s="138"/>
      <c r="K201" s="138"/>
      <c r="L201" s="138"/>
      <c r="M201" s="138"/>
      <c r="N201" s="177"/>
      <c r="O201" s="177"/>
      <c r="P201" s="138"/>
      <c r="Q201" s="178"/>
      <c r="R201" s="178"/>
      <c r="S201" s="178"/>
      <c r="T201" s="178"/>
      <c r="U201" s="178"/>
      <c r="W201" s="179"/>
      <c r="X201" s="182"/>
      <c r="Y201" s="180"/>
      <c r="Z201" s="138"/>
      <c r="AB201" s="138"/>
      <c r="AD201" s="138"/>
      <c r="AE201" s="181"/>
      <c r="AF201" s="138"/>
      <c r="AG201" s="138"/>
    </row>
    <row r="202" spans="1:33" s="176" customFormat="1">
      <c r="A202" s="175"/>
      <c r="B202" s="138"/>
      <c r="F202" s="138"/>
      <c r="G202" s="138"/>
      <c r="H202" s="138"/>
      <c r="I202" s="138"/>
      <c r="J202" s="138"/>
      <c r="K202" s="138"/>
      <c r="L202" s="138"/>
      <c r="M202" s="138"/>
      <c r="N202" s="177"/>
      <c r="O202" s="177"/>
      <c r="P202" s="138"/>
      <c r="Q202" s="178"/>
      <c r="R202" s="178"/>
      <c r="S202" s="178"/>
      <c r="T202" s="178"/>
      <c r="U202" s="178"/>
      <c r="W202" s="179"/>
      <c r="X202" s="182"/>
      <c r="Y202" s="180"/>
      <c r="Z202" s="138"/>
      <c r="AB202" s="138"/>
      <c r="AD202" s="138"/>
      <c r="AE202" s="181"/>
      <c r="AF202" s="138"/>
      <c r="AG202" s="138"/>
    </row>
    <row r="203" spans="1:33" s="176" customFormat="1">
      <c r="A203" s="175"/>
      <c r="B203" s="138"/>
      <c r="F203" s="138"/>
      <c r="G203" s="138"/>
      <c r="H203" s="138"/>
      <c r="I203" s="138"/>
      <c r="J203" s="138"/>
      <c r="K203" s="138"/>
      <c r="L203" s="138"/>
      <c r="M203" s="138"/>
      <c r="N203" s="177"/>
      <c r="O203" s="177"/>
      <c r="P203" s="138"/>
      <c r="Q203" s="178"/>
      <c r="R203" s="178"/>
      <c r="S203" s="178"/>
      <c r="T203" s="178"/>
      <c r="U203" s="178"/>
      <c r="W203" s="179"/>
      <c r="X203" s="182"/>
      <c r="Y203" s="180"/>
      <c r="Z203" s="138"/>
      <c r="AB203" s="138"/>
      <c r="AD203" s="138"/>
      <c r="AE203" s="181"/>
      <c r="AF203" s="138"/>
      <c r="AG203" s="138"/>
    </row>
  </sheetData>
  <autoFilter ref="B7:AF137" xr:uid="{00000000-0001-0000-0400-000000000000}">
    <sortState xmlns:xlrd2="http://schemas.microsoft.com/office/spreadsheetml/2017/richdata2" ref="B8:AF137">
      <sortCondition ref="B7:B137"/>
    </sortState>
  </autoFilter>
  <dataValidations disablePrompts="1" count="2">
    <dataValidation type="list" allowBlank="1" showInputMessage="1" showErrorMessage="1" sqref="X138:X1764 F836:K1048576" xr:uid="{D9A6D71D-ECFD-4ED1-BFDA-C8DD45717576}">
      <formula1>#REF!</formula1>
    </dataValidation>
    <dataValidation type="list" allowBlank="1" showInputMessage="1" showErrorMessage="1" sqref="E836:E1048576" xr:uid="{FC3653B1-17DE-44B7-B120-17E32CE9B69F}">
      <formula1>#REF!</formula1>
    </dataValidation>
  </dataValidations>
  <pageMargins left="0.75" right="0.75" top="1" bottom="1" header="0.5" footer="0.5"/>
  <pageSetup scale="39" fitToHeight="0" orientation="landscape" r:id="rId1"/>
  <headerFooter alignWithMargins="0">
    <oddFooter>&amp;L © Euromonitor International 2011. All rights reserved.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35671-337E-44D7-8882-EE472D3410A9}">
  <sheetPr>
    <tabColor theme="5" tint="-0.499984740745262"/>
    <pageSetUpPr autoPageBreaks="0" fitToPage="1"/>
  </sheetPr>
  <dimension ref="A1:AD388"/>
  <sheetViews>
    <sheetView showGridLines="0" zoomScaleNormal="100" workbookViewId="0">
      <pane xSplit="4" ySplit="7" topLeftCell="E8" activePane="bottomRight" state="frozen"/>
      <selection pane="topRight" activeCell="E1" sqref="E1"/>
      <selection pane="bottomLeft" activeCell="A7" sqref="A7"/>
      <selection pane="bottomRight" activeCell="B4" sqref="B4"/>
    </sheetView>
  </sheetViews>
  <sheetFormatPr defaultColWidth="9.140625" defaultRowHeight="18"/>
  <cols>
    <col min="1" max="1" width="1.42578125" style="117" customWidth="1"/>
    <col min="2" max="2" width="7.7109375" style="27" customWidth="1"/>
    <col min="3" max="3" width="11.28515625" style="31" customWidth="1"/>
    <col min="4" max="4" width="33.7109375" style="15" customWidth="1"/>
    <col min="5" max="5" width="19.7109375" style="15" customWidth="1"/>
    <col min="6" max="6" width="26.85546875" style="15" customWidth="1"/>
    <col min="7" max="7" width="60.42578125" style="15" customWidth="1"/>
    <col min="8" max="8" width="64.42578125" style="15" hidden="1" customWidth="1"/>
    <col min="9" max="9" width="23.85546875" style="15" hidden="1" customWidth="1"/>
    <col min="10" max="10" width="12.42578125" style="27" hidden="1" customWidth="1"/>
    <col min="11" max="11" width="15.28515625" style="27" hidden="1" customWidth="1"/>
    <col min="12" max="12" width="12.140625" style="29" hidden="1" customWidth="1"/>
    <col min="13" max="13" width="17" style="27" customWidth="1"/>
    <col min="14" max="14" width="15" style="27" customWidth="1"/>
    <col min="15" max="15" width="36.28515625" style="15" customWidth="1"/>
    <col min="16" max="16" width="24.42578125" style="15" customWidth="1"/>
    <col min="17" max="17" width="51.5703125" style="15" customWidth="1"/>
    <col min="18" max="18" width="30.5703125" style="24" customWidth="1"/>
    <col min="19" max="19" width="11.7109375" style="27" customWidth="1"/>
    <col min="20" max="20" width="9.42578125" style="42" customWidth="1"/>
    <col min="21" max="21" width="9.42578125" style="34" customWidth="1"/>
    <col min="22" max="22" width="13.42578125" style="22" customWidth="1"/>
    <col min="23" max="23" width="27.28515625" style="44" customWidth="1"/>
    <col min="24" max="24" width="24.7109375" style="24" customWidth="1"/>
    <col min="25" max="25" width="15.28515625" style="22" customWidth="1"/>
    <col min="26" max="26" width="28.7109375" style="24" customWidth="1"/>
    <col min="27" max="28" width="18" style="22" customWidth="1"/>
    <col min="29" max="29" width="17" style="22" customWidth="1"/>
    <col min="30" max="30" width="130.7109375" style="60" customWidth="1"/>
    <col min="31" max="32" width="9.140625" style="24"/>
    <col min="33" max="33" width="9.140625" style="24" customWidth="1"/>
    <col min="34" max="16384" width="9.140625" style="24"/>
  </cols>
  <sheetData>
    <row r="1" spans="1:30">
      <c r="A1" s="106"/>
      <c r="B1" s="22"/>
      <c r="D1" s="120"/>
      <c r="E1" s="120"/>
      <c r="F1" s="120"/>
      <c r="G1" s="120"/>
      <c r="H1" s="120"/>
      <c r="I1" s="120"/>
      <c r="J1" s="120"/>
      <c r="K1" s="120"/>
      <c r="L1" s="120"/>
      <c r="M1" s="120"/>
      <c r="N1" s="120"/>
      <c r="O1" s="120"/>
      <c r="P1" s="120"/>
      <c r="Q1" s="120"/>
      <c r="R1" s="120"/>
      <c r="S1" s="120"/>
      <c r="T1" s="120"/>
      <c r="U1" s="120"/>
      <c r="V1" s="120"/>
      <c r="W1" s="294"/>
      <c r="X1" s="120"/>
      <c r="Y1" s="120"/>
      <c r="Z1" s="120"/>
      <c r="AA1" s="120"/>
      <c r="AB1" s="120"/>
      <c r="AC1" s="120"/>
      <c r="AD1" s="120"/>
    </row>
    <row r="2" spans="1:30">
      <c r="A2" s="106"/>
      <c r="B2" s="22"/>
      <c r="D2" s="24"/>
      <c r="E2" s="24"/>
      <c r="F2" s="24"/>
      <c r="G2" s="25"/>
      <c r="H2" s="24"/>
      <c r="I2" s="24"/>
      <c r="J2" s="22"/>
      <c r="K2" s="22"/>
      <c r="L2" s="44"/>
      <c r="M2" s="22"/>
      <c r="N2" s="22"/>
      <c r="O2" s="24"/>
      <c r="P2" s="24"/>
      <c r="Q2" s="24"/>
      <c r="S2" s="22"/>
      <c r="T2" s="34"/>
      <c r="Z2" s="22"/>
      <c r="AD2" s="58"/>
    </row>
    <row r="3" spans="1:30">
      <c r="A3" s="106"/>
      <c r="B3" s="331"/>
      <c r="C3" s="331"/>
      <c r="D3" s="331"/>
      <c r="E3" s="331"/>
      <c r="F3" s="24"/>
      <c r="G3" s="331"/>
      <c r="H3" s="331"/>
      <c r="I3" s="24"/>
      <c r="J3" s="22"/>
      <c r="K3" s="22"/>
      <c r="L3" s="44"/>
      <c r="M3" s="22"/>
      <c r="N3" s="22"/>
      <c r="O3" s="24"/>
      <c r="P3" s="24"/>
      <c r="Q3" s="24"/>
      <c r="S3" s="22"/>
      <c r="T3" s="34"/>
      <c r="AD3" s="58"/>
    </row>
    <row r="4" spans="1:30">
      <c r="A4" s="106"/>
      <c r="B4" s="422" t="s">
        <v>2639</v>
      </c>
      <c r="C4" s="331"/>
      <c r="D4" s="331"/>
      <c r="E4" s="331"/>
      <c r="F4" s="24"/>
      <c r="G4" s="331"/>
      <c r="H4" s="331"/>
      <c r="I4" s="24"/>
      <c r="J4" s="22"/>
      <c r="K4" s="22"/>
      <c r="L4" s="44"/>
      <c r="M4" s="22"/>
      <c r="N4" s="22"/>
      <c r="O4" s="24"/>
      <c r="P4" s="24"/>
      <c r="Q4" s="24"/>
      <c r="S4" s="22"/>
      <c r="T4" s="34"/>
      <c r="AD4" s="58"/>
    </row>
    <row r="5" spans="1:30" ht="34.5" customHeight="1">
      <c r="A5" s="106"/>
      <c r="B5" s="16" t="s">
        <v>1350</v>
      </c>
      <c r="D5" s="24"/>
      <c r="E5" s="25"/>
      <c r="F5" s="24"/>
      <c r="G5" s="24"/>
      <c r="H5" s="24"/>
      <c r="I5" s="24"/>
      <c r="J5" s="22"/>
      <c r="K5" s="22"/>
      <c r="L5" s="44"/>
      <c r="M5" s="22"/>
      <c r="N5" s="22"/>
      <c r="O5" s="24"/>
      <c r="P5" s="24"/>
      <c r="Q5" s="24"/>
      <c r="S5" s="22"/>
      <c r="T5" s="34"/>
      <c r="AD5" s="58"/>
    </row>
    <row r="6" spans="1:30" s="26" customFormat="1" ht="60" customHeight="1">
      <c r="A6" s="107"/>
      <c r="B6" s="331" t="s">
        <v>309</v>
      </c>
      <c r="C6" s="331" t="s">
        <v>452</v>
      </c>
      <c r="D6" s="331" t="s">
        <v>1351</v>
      </c>
      <c r="E6" s="331" t="s">
        <v>1352</v>
      </c>
      <c r="F6" s="331" t="s">
        <v>1353</v>
      </c>
      <c r="G6" s="331" t="s">
        <v>1354</v>
      </c>
      <c r="H6" s="331" t="s">
        <v>1355</v>
      </c>
      <c r="I6" s="331" t="s">
        <v>1356</v>
      </c>
      <c r="J6" s="295" t="s">
        <v>1357</v>
      </c>
      <c r="K6" s="331" t="s">
        <v>1358</v>
      </c>
      <c r="L6" s="331" t="s">
        <v>1359</v>
      </c>
      <c r="M6" s="331" t="s">
        <v>1360</v>
      </c>
      <c r="N6" s="331" t="s">
        <v>1361</v>
      </c>
      <c r="O6" s="331" t="s">
        <v>1362</v>
      </c>
      <c r="P6" s="331" t="s">
        <v>1363</v>
      </c>
      <c r="Q6" s="331" t="s">
        <v>1364</v>
      </c>
      <c r="R6" s="331" t="s">
        <v>457</v>
      </c>
      <c r="S6" s="331" t="s">
        <v>1365</v>
      </c>
      <c r="T6" s="332" t="s">
        <v>1366</v>
      </c>
      <c r="U6" s="332" t="s">
        <v>322</v>
      </c>
      <c r="V6" s="331" t="s">
        <v>1367</v>
      </c>
      <c r="W6" s="331" t="s">
        <v>1368</v>
      </c>
      <c r="X6" s="331" t="s">
        <v>1369</v>
      </c>
      <c r="Y6" s="331" t="s">
        <v>1370</v>
      </c>
      <c r="Z6" s="331" t="s">
        <v>1371</v>
      </c>
      <c r="AA6" s="331" t="s">
        <v>1372</v>
      </c>
      <c r="AB6" s="335" t="s">
        <v>1373</v>
      </c>
      <c r="AC6" s="331" t="s">
        <v>1374</v>
      </c>
      <c r="AD6" s="333" t="s">
        <v>1375</v>
      </c>
    </row>
    <row r="7" spans="1:30" ht="9.75" customHeight="1">
      <c r="A7" s="106"/>
      <c r="B7" s="21"/>
      <c r="C7" s="21"/>
      <c r="D7" s="55" t="s">
        <v>348</v>
      </c>
      <c r="E7" s="17" t="s">
        <v>348</v>
      </c>
      <c r="F7" s="17"/>
      <c r="G7" s="55"/>
      <c r="H7" s="55"/>
      <c r="I7" s="17" t="s">
        <v>348</v>
      </c>
      <c r="J7" s="19"/>
      <c r="K7" s="19"/>
      <c r="L7" s="56"/>
      <c r="M7" s="19"/>
      <c r="N7" s="19"/>
      <c r="O7" s="17"/>
      <c r="P7" s="17"/>
      <c r="Q7" s="17"/>
      <c r="R7" s="17"/>
      <c r="S7" s="19"/>
      <c r="T7" s="18"/>
      <c r="U7" s="18"/>
      <c r="V7" s="64"/>
      <c r="W7" s="56"/>
      <c r="X7" s="17"/>
      <c r="Y7" s="19"/>
      <c r="Z7" s="17"/>
      <c r="AA7" s="19"/>
      <c r="AB7" s="251"/>
      <c r="AC7" s="19"/>
      <c r="AD7" s="59"/>
    </row>
    <row r="8" spans="1:30">
      <c r="A8" s="106"/>
      <c r="B8" s="27">
        <v>1</v>
      </c>
      <c r="C8" s="36">
        <v>44981</v>
      </c>
      <c r="D8" s="66" t="s">
        <v>376</v>
      </c>
      <c r="E8" s="65" t="s">
        <v>1376</v>
      </c>
      <c r="F8" s="15" t="s">
        <v>1377</v>
      </c>
      <c r="G8" s="15" t="s">
        <v>1378</v>
      </c>
      <c r="H8" s="15" t="s">
        <v>1379</v>
      </c>
      <c r="I8" s="28" t="s">
        <v>1380</v>
      </c>
      <c r="J8" s="27">
        <v>70</v>
      </c>
      <c r="K8" s="317">
        <v>55</v>
      </c>
      <c r="L8" s="29" t="s">
        <v>1381</v>
      </c>
      <c r="M8" s="27" t="s">
        <v>1382</v>
      </c>
      <c r="N8" s="27">
        <v>1</v>
      </c>
      <c r="O8" s="28" t="s">
        <v>1383</v>
      </c>
      <c r="P8" s="28" t="s">
        <v>1384</v>
      </c>
      <c r="Q8" s="28" t="s">
        <v>1385</v>
      </c>
      <c r="R8" s="53" t="s">
        <v>1386</v>
      </c>
      <c r="S8" s="54">
        <v>3.5</v>
      </c>
      <c r="T8" s="69">
        <v>9.99</v>
      </c>
      <c r="U8" s="69">
        <f>IF(T8/S8=0,"",T8/S8)</f>
        <v>2.8542857142857145</v>
      </c>
      <c r="V8" s="195" t="s">
        <v>19</v>
      </c>
      <c r="W8" s="94" t="s">
        <v>354</v>
      </c>
      <c r="X8" s="53" t="s">
        <v>571</v>
      </c>
      <c r="Y8" s="54">
        <v>1</v>
      </c>
      <c r="Z8" s="189" t="s">
        <v>360</v>
      </c>
      <c r="AA8" s="54">
        <v>0</v>
      </c>
      <c r="AB8" s="217">
        <v>0</v>
      </c>
      <c r="AC8" s="54" t="s">
        <v>1387</v>
      </c>
      <c r="AD8" s="60" t="s">
        <v>1388</v>
      </c>
    </row>
    <row r="9" spans="1:30">
      <c r="A9" s="106"/>
      <c r="B9" s="27">
        <v>2</v>
      </c>
      <c r="C9" s="36">
        <v>44981</v>
      </c>
      <c r="D9" s="66" t="s">
        <v>376</v>
      </c>
      <c r="E9" s="65" t="s">
        <v>1376</v>
      </c>
      <c r="F9" s="15" t="s">
        <v>1377</v>
      </c>
      <c r="G9" s="15" t="s">
        <v>1378</v>
      </c>
      <c r="H9" s="15" t="s">
        <v>1379</v>
      </c>
      <c r="I9" s="28" t="s">
        <v>1380</v>
      </c>
      <c r="J9" s="27">
        <v>70</v>
      </c>
      <c r="K9" s="317">
        <v>55</v>
      </c>
      <c r="L9" s="29" t="s">
        <v>1389</v>
      </c>
      <c r="M9" s="27" t="s">
        <v>1382</v>
      </c>
      <c r="N9" s="27">
        <v>1</v>
      </c>
      <c r="O9" s="28" t="s">
        <v>1383</v>
      </c>
      <c r="P9" s="28" t="s">
        <v>1384</v>
      </c>
      <c r="Q9" s="28" t="s">
        <v>1390</v>
      </c>
      <c r="R9" s="53" t="s">
        <v>1391</v>
      </c>
      <c r="S9" s="54">
        <v>7</v>
      </c>
      <c r="T9" s="69">
        <v>14.99</v>
      </c>
      <c r="U9" s="69">
        <f t="shared" ref="U9:U72" si="0">IF(T9/S9=0,"",T9/S9)</f>
        <v>2.1414285714285715</v>
      </c>
      <c r="V9" s="195" t="s">
        <v>19</v>
      </c>
      <c r="W9" s="94" t="s">
        <v>354</v>
      </c>
      <c r="X9" s="53" t="s">
        <v>571</v>
      </c>
      <c r="Y9" s="54">
        <v>1</v>
      </c>
      <c r="Z9" s="189" t="s">
        <v>360</v>
      </c>
      <c r="AA9" s="54">
        <v>0</v>
      </c>
      <c r="AB9" s="217">
        <v>0</v>
      </c>
      <c r="AC9" s="54" t="s">
        <v>1387</v>
      </c>
      <c r="AD9" s="60" t="s">
        <v>350</v>
      </c>
    </row>
    <row r="10" spans="1:30">
      <c r="A10" s="106"/>
      <c r="B10" s="27">
        <v>3</v>
      </c>
      <c r="C10" s="36">
        <v>44981</v>
      </c>
      <c r="D10" s="66" t="s">
        <v>376</v>
      </c>
      <c r="E10" s="65" t="s">
        <v>1376</v>
      </c>
      <c r="F10" s="15" t="s">
        <v>1377</v>
      </c>
      <c r="G10" s="15" t="s">
        <v>1378</v>
      </c>
      <c r="H10" s="15" t="s">
        <v>1379</v>
      </c>
      <c r="I10" s="28" t="s">
        <v>1380</v>
      </c>
      <c r="J10" s="27">
        <v>70</v>
      </c>
      <c r="K10" s="317">
        <v>55</v>
      </c>
      <c r="L10" s="29" t="s">
        <v>1381</v>
      </c>
      <c r="M10" s="27" t="s">
        <v>1382</v>
      </c>
      <c r="N10" s="27">
        <v>1</v>
      </c>
      <c r="O10" s="28" t="s">
        <v>1383</v>
      </c>
      <c r="P10" s="28" t="s">
        <v>1384</v>
      </c>
      <c r="Q10" s="28" t="s">
        <v>1392</v>
      </c>
      <c r="R10" s="53" t="s">
        <v>1393</v>
      </c>
      <c r="S10" s="54">
        <v>10</v>
      </c>
      <c r="T10" s="69">
        <v>18.989999999999998</v>
      </c>
      <c r="U10" s="69">
        <f t="shared" si="0"/>
        <v>1.8989999999999998</v>
      </c>
      <c r="V10" s="195" t="s">
        <v>19</v>
      </c>
      <c r="W10" s="94" t="s">
        <v>354</v>
      </c>
      <c r="X10" s="53" t="s">
        <v>571</v>
      </c>
      <c r="Y10" s="54">
        <v>1</v>
      </c>
      <c r="Z10" s="189" t="s">
        <v>360</v>
      </c>
      <c r="AA10" s="54">
        <v>0</v>
      </c>
      <c r="AB10" s="217">
        <v>0</v>
      </c>
      <c r="AC10" s="54" t="s">
        <v>1387</v>
      </c>
      <c r="AD10" s="60" t="s">
        <v>350</v>
      </c>
    </row>
    <row r="11" spans="1:30">
      <c r="A11" s="106"/>
      <c r="B11" s="27">
        <v>4</v>
      </c>
      <c r="C11" s="36">
        <v>44981</v>
      </c>
      <c r="D11" s="66" t="s">
        <v>376</v>
      </c>
      <c r="E11" s="65" t="s">
        <v>1376</v>
      </c>
      <c r="F11" s="15" t="s">
        <v>1377</v>
      </c>
      <c r="G11" s="15" t="s">
        <v>1378</v>
      </c>
      <c r="H11" s="15" t="s">
        <v>1379</v>
      </c>
      <c r="I11" s="28" t="s">
        <v>1380</v>
      </c>
      <c r="J11" s="27">
        <v>70</v>
      </c>
      <c r="K11" s="317">
        <v>55</v>
      </c>
      <c r="L11" s="29" t="s">
        <v>1381</v>
      </c>
      <c r="M11" s="27" t="s">
        <v>1382</v>
      </c>
      <c r="N11" s="27">
        <v>1</v>
      </c>
      <c r="O11" s="28" t="s">
        <v>1383</v>
      </c>
      <c r="P11" s="28" t="s">
        <v>1384</v>
      </c>
      <c r="Q11" s="28" t="s">
        <v>1394</v>
      </c>
      <c r="R11" s="53" t="s">
        <v>1395</v>
      </c>
      <c r="S11" s="54">
        <v>17</v>
      </c>
      <c r="T11" s="69">
        <v>31.99</v>
      </c>
      <c r="U11" s="69">
        <f t="shared" si="0"/>
        <v>1.8817647058823528</v>
      </c>
      <c r="V11" s="195" t="s">
        <v>19</v>
      </c>
      <c r="W11" s="94" t="s">
        <v>354</v>
      </c>
      <c r="X11" s="53" t="s">
        <v>571</v>
      </c>
      <c r="Y11" s="54">
        <v>1</v>
      </c>
      <c r="Z11" s="189" t="s">
        <v>360</v>
      </c>
      <c r="AA11" s="54">
        <v>0</v>
      </c>
      <c r="AB11" s="217">
        <v>0</v>
      </c>
      <c r="AC11" s="54" t="s">
        <v>1387</v>
      </c>
      <c r="AD11" s="60" t="s">
        <v>350</v>
      </c>
    </row>
    <row r="12" spans="1:30">
      <c r="A12" s="106"/>
      <c r="B12" s="27">
        <v>5</v>
      </c>
      <c r="C12" s="36">
        <v>44981</v>
      </c>
      <c r="D12" s="66" t="s">
        <v>376</v>
      </c>
      <c r="E12" s="65" t="s">
        <v>1376</v>
      </c>
      <c r="F12" s="15" t="s">
        <v>1377</v>
      </c>
      <c r="G12" s="15" t="s">
        <v>1378</v>
      </c>
      <c r="H12" s="15" t="s">
        <v>1379</v>
      </c>
      <c r="I12" s="28" t="s">
        <v>1380</v>
      </c>
      <c r="J12" s="27">
        <v>70</v>
      </c>
      <c r="K12" s="317">
        <v>55</v>
      </c>
      <c r="L12" s="29" t="s">
        <v>1381</v>
      </c>
      <c r="M12" s="27" t="s">
        <v>1382</v>
      </c>
      <c r="N12" s="27">
        <v>1</v>
      </c>
      <c r="O12" s="28" t="s">
        <v>1383</v>
      </c>
      <c r="P12" s="28" t="s">
        <v>1384</v>
      </c>
      <c r="Q12" s="28" t="s">
        <v>1396</v>
      </c>
      <c r="R12" s="53" t="s">
        <v>1397</v>
      </c>
      <c r="S12" s="54">
        <v>10</v>
      </c>
      <c r="T12" s="69">
        <v>38.49</v>
      </c>
      <c r="U12" s="69">
        <f t="shared" si="0"/>
        <v>3.8490000000000002</v>
      </c>
      <c r="V12" s="195" t="s">
        <v>19</v>
      </c>
      <c r="W12" s="94" t="s">
        <v>354</v>
      </c>
      <c r="X12" s="53" t="s">
        <v>571</v>
      </c>
      <c r="Y12" s="54">
        <v>1</v>
      </c>
      <c r="Z12" s="189" t="s">
        <v>600</v>
      </c>
      <c r="AA12" s="54">
        <v>0</v>
      </c>
      <c r="AB12" s="217">
        <v>0</v>
      </c>
      <c r="AC12" s="54" t="s">
        <v>1387</v>
      </c>
      <c r="AD12" s="60" t="s">
        <v>350</v>
      </c>
    </row>
    <row r="13" spans="1:30">
      <c r="A13" s="106"/>
      <c r="B13" s="27">
        <v>6</v>
      </c>
      <c r="C13" s="36">
        <v>44981</v>
      </c>
      <c r="D13" s="66" t="s">
        <v>376</v>
      </c>
      <c r="E13" s="65" t="s">
        <v>1376</v>
      </c>
      <c r="F13" s="15" t="s">
        <v>1377</v>
      </c>
      <c r="G13" s="15" t="s">
        <v>1378</v>
      </c>
      <c r="H13" s="15" t="s">
        <v>1379</v>
      </c>
      <c r="I13" s="28" t="s">
        <v>1380</v>
      </c>
      <c r="J13" s="27">
        <v>70</v>
      </c>
      <c r="K13" s="317">
        <v>55</v>
      </c>
      <c r="L13" s="29" t="s">
        <v>1381</v>
      </c>
      <c r="M13" s="27" t="s">
        <v>1382</v>
      </c>
      <c r="N13" s="27">
        <v>1</v>
      </c>
      <c r="O13" s="28" t="s">
        <v>1383</v>
      </c>
      <c r="P13" s="28" t="s">
        <v>1384</v>
      </c>
      <c r="Q13" s="28" t="s">
        <v>1398</v>
      </c>
      <c r="R13" s="53" t="s">
        <v>1399</v>
      </c>
      <c r="S13" s="54">
        <v>3.5</v>
      </c>
      <c r="T13" s="69">
        <v>19.989999999999998</v>
      </c>
      <c r="U13" s="69">
        <f t="shared" si="0"/>
        <v>5.7114285714285709</v>
      </c>
      <c r="V13" s="195" t="s">
        <v>19</v>
      </c>
      <c r="W13" s="94" t="s">
        <v>354</v>
      </c>
      <c r="X13" s="53" t="s">
        <v>571</v>
      </c>
      <c r="Y13" s="54">
        <v>1</v>
      </c>
      <c r="Z13" s="189" t="s">
        <v>600</v>
      </c>
      <c r="AA13" s="54">
        <v>0</v>
      </c>
      <c r="AB13" s="217">
        <v>0</v>
      </c>
      <c r="AC13" s="54" t="s">
        <v>1387</v>
      </c>
      <c r="AD13" s="60" t="s">
        <v>350</v>
      </c>
    </row>
    <row r="14" spans="1:30">
      <c r="A14" s="106"/>
      <c r="B14" s="27">
        <v>7</v>
      </c>
      <c r="C14" s="36">
        <v>44981</v>
      </c>
      <c r="D14" s="66" t="s">
        <v>376</v>
      </c>
      <c r="E14" s="65" t="s">
        <v>1376</v>
      </c>
      <c r="F14" s="15" t="s">
        <v>1377</v>
      </c>
      <c r="G14" s="15" t="s">
        <v>1378</v>
      </c>
      <c r="H14" s="15" t="s">
        <v>1379</v>
      </c>
      <c r="I14" s="28" t="s">
        <v>1380</v>
      </c>
      <c r="J14" s="27">
        <v>70</v>
      </c>
      <c r="K14" s="317">
        <v>55</v>
      </c>
      <c r="L14" s="29" t="s">
        <v>1381</v>
      </c>
      <c r="M14" s="27" t="s">
        <v>1382</v>
      </c>
      <c r="N14" s="27">
        <v>1</v>
      </c>
      <c r="O14" s="28" t="s">
        <v>1383</v>
      </c>
      <c r="P14" s="28" t="s">
        <v>1384</v>
      </c>
      <c r="Q14" s="28" t="s">
        <v>1400</v>
      </c>
      <c r="R14" s="53" t="s">
        <v>1401</v>
      </c>
      <c r="S14" s="54">
        <v>5</v>
      </c>
      <c r="T14" s="69">
        <v>32.99</v>
      </c>
      <c r="U14" s="69">
        <f t="shared" si="0"/>
        <v>6.5980000000000008</v>
      </c>
      <c r="V14" s="195" t="s">
        <v>19</v>
      </c>
      <c r="W14" s="94" t="s">
        <v>354</v>
      </c>
      <c r="X14" s="53" t="s">
        <v>350</v>
      </c>
      <c r="Y14" s="54">
        <v>0</v>
      </c>
      <c r="Z14" s="189" t="s">
        <v>440</v>
      </c>
      <c r="AA14" s="54">
        <v>0</v>
      </c>
      <c r="AB14" s="217">
        <v>0</v>
      </c>
      <c r="AC14" s="54" t="s">
        <v>1387</v>
      </c>
      <c r="AD14" s="60" t="s">
        <v>1402</v>
      </c>
    </row>
    <row r="15" spans="1:30">
      <c r="A15" s="106"/>
      <c r="B15" s="27">
        <v>8</v>
      </c>
      <c r="C15" s="36">
        <v>44981</v>
      </c>
      <c r="D15" s="66" t="s">
        <v>376</v>
      </c>
      <c r="E15" s="65" t="s">
        <v>1376</v>
      </c>
      <c r="F15" s="15" t="s">
        <v>1377</v>
      </c>
      <c r="G15" s="15" t="s">
        <v>1378</v>
      </c>
      <c r="H15" s="15" t="s">
        <v>1379</v>
      </c>
      <c r="I15" s="28" t="s">
        <v>1380</v>
      </c>
      <c r="J15" s="27">
        <v>70</v>
      </c>
      <c r="K15" s="317">
        <v>55</v>
      </c>
      <c r="L15" s="29" t="s">
        <v>1381</v>
      </c>
      <c r="M15" s="27" t="s">
        <v>1382</v>
      </c>
      <c r="N15" s="27">
        <v>1</v>
      </c>
      <c r="O15" s="28" t="s">
        <v>1383</v>
      </c>
      <c r="P15" s="28" t="s">
        <v>1384</v>
      </c>
      <c r="Q15" s="28" t="s">
        <v>1403</v>
      </c>
      <c r="R15" s="53" t="s">
        <v>1404</v>
      </c>
      <c r="S15" s="54">
        <v>10</v>
      </c>
      <c r="T15" s="69">
        <v>59.99</v>
      </c>
      <c r="U15" s="69">
        <f t="shared" si="0"/>
        <v>5.9990000000000006</v>
      </c>
      <c r="V15" s="195" t="s">
        <v>19</v>
      </c>
      <c r="W15" s="94" t="s">
        <v>354</v>
      </c>
      <c r="X15" s="53" t="s">
        <v>350</v>
      </c>
      <c r="Y15" s="54">
        <v>0</v>
      </c>
      <c r="Z15" s="189" t="s">
        <v>360</v>
      </c>
      <c r="AA15" s="54">
        <v>0</v>
      </c>
      <c r="AB15" s="217">
        <v>0</v>
      </c>
      <c r="AC15" s="54" t="s">
        <v>1387</v>
      </c>
      <c r="AD15" s="60" t="s">
        <v>350</v>
      </c>
    </row>
    <row r="16" spans="1:30">
      <c r="A16" s="106"/>
      <c r="B16" s="27">
        <v>9</v>
      </c>
      <c r="C16" s="36">
        <v>44981</v>
      </c>
      <c r="D16" s="66" t="s">
        <v>376</v>
      </c>
      <c r="E16" s="65" t="s">
        <v>1376</v>
      </c>
      <c r="F16" s="15" t="s">
        <v>1377</v>
      </c>
      <c r="G16" s="15" t="s">
        <v>1378</v>
      </c>
      <c r="H16" s="15" t="s">
        <v>1379</v>
      </c>
      <c r="I16" s="28" t="s">
        <v>1380</v>
      </c>
      <c r="J16" s="27">
        <v>70</v>
      </c>
      <c r="K16" s="317">
        <v>55</v>
      </c>
      <c r="L16" s="29" t="s">
        <v>1381</v>
      </c>
      <c r="M16" s="27" t="s">
        <v>1382</v>
      </c>
      <c r="N16" s="27">
        <v>1</v>
      </c>
      <c r="O16" s="28" t="s">
        <v>1383</v>
      </c>
      <c r="P16" s="28" t="s">
        <v>1384</v>
      </c>
      <c r="Q16" s="28" t="s">
        <v>1405</v>
      </c>
      <c r="R16" s="53" t="s">
        <v>1406</v>
      </c>
      <c r="S16" s="54">
        <v>10</v>
      </c>
      <c r="T16" s="69">
        <v>21.99</v>
      </c>
      <c r="U16" s="69">
        <f t="shared" si="0"/>
        <v>2.1989999999999998</v>
      </c>
      <c r="V16" s="195" t="s">
        <v>19</v>
      </c>
      <c r="W16" s="94" t="s">
        <v>354</v>
      </c>
      <c r="X16" s="53" t="s">
        <v>350</v>
      </c>
      <c r="Y16" s="54">
        <v>0</v>
      </c>
      <c r="Z16" s="189" t="s">
        <v>360</v>
      </c>
      <c r="AA16" s="54">
        <v>0</v>
      </c>
      <c r="AB16" s="217">
        <v>0</v>
      </c>
      <c r="AC16" s="54" t="s">
        <v>1387</v>
      </c>
      <c r="AD16" s="60" t="s">
        <v>350</v>
      </c>
    </row>
    <row r="17" spans="1:30">
      <c r="A17" s="106"/>
      <c r="B17" s="27">
        <v>10</v>
      </c>
      <c r="C17" s="36">
        <v>44981</v>
      </c>
      <c r="D17" s="66" t="s">
        <v>376</v>
      </c>
      <c r="E17" s="65" t="s">
        <v>1376</v>
      </c>
      <c r="F17" s="15" t="s">
        <v>1377</v>
      </c>
      <c r="G17" s="15" t="s">
        <v>1378</v>
      </c>
      <c r="H17" s="15" t="s">
        <v>1379</v>
      </c>
      <c r="I17" s="28" t="s">
        <v>1380</v>
      </c>
      <c r="J17" s="27">
        <v>70</v>
      </c>
      <c r="K17" s="317">
        <v>55</v>
      </c>
      <c r="L17" s="29" t="s">
        <v>1381</v>
      </c>
      <c r="M17" s="27" t="s">
        <v>1382</v>
      </c>
      <c r="N17" s="27">
        <v>1</v>
      </c>
      <c r="O17" s="28" t="s">
        <v>1383</v>
      </c>
      <c r="P17" s="28" t="s">
        <v>1384</v>
      </c>
      <c r="Q17" s="28" t="s">
        <v>1407</v>
      </c>
      <c r="R17" s="53" t="s">
        <v>1408</v>
      </c>
      <c r="S17" s="54">
        <v>8</v>
      </c>
      <c r="T17" s="69">
        <v>89.99</v>
      </c>
      <c r="U17" s="69">
        <f t="shared" si="0"/>
        <v>11.248749999999999</v>
      </c>
      <c r="V17" s="195" t="s">
        <v>19</v>
      </c>
      <c r="W17" s="94" t="s">
        <v>354</v>
      </c>
      <c r="X17" s="53" t="s">
        <v>350</v>
      </c>
      <c r="Y17" s="54">
        <v>0</v>
      </c>
      <c r="Z17" s="189" t="s">
        <v>600</v>
      </c>
      <c r="AA17" s="54">
        <v>0</v>
      </c>
      <c r="AB17" s="217">
        <v>0</v>
      </c>
      <c r="AC17" s="54" t="s">
        <v>1387</v>
      </c>
      <c r="AD17" s="60" t="s">
        <v>350</v>
      </c>
    </row>
    <row r="18" spans="1:30">
      <c r="B18" s="27">
        <v>11</v>
      </c>
      <c r="C18" s="36">
        <v>44981</v>
      </c>
      <c r="D18" s="66" t="s">
        <v>376</v>
      </c>
      <c r="E18" s="65" t="s">
        <v>1376</v>
      </c>
      <c r="F18" s="15" t="s">
        <v>1377</v>
      </c>
      <c r="G18" s="15" t="s">
        <v>1378</v>
      </c>
      <c r="H18" s="15" t="s">
        <v>1379</v>
      </c>
      <c r="I18" s="28" t="s">
        <v>1380</v>
      </c>
      <c r="J18" s="27">
        <v>70</v>
      </c>
      <c r="K18" s="317">
        <v>55</v>
      </c>
      <c r="L18" s="29" t="s">
        <v>1381</v>
      </c>
      <c r="M18" s="27" t="s">
        <v>1382</v>
      </c>
      <c r="N18" s="27">
        <v>1</v>
      </c>
      <c r="O18" s="28" t="s">
        <v>1383</v>
      </c>
      <c r="P18" s="28" t="s">
        <v>1384</v>
      </c>
      <c r="Q18" s="28" t="s">
        <v>1409</v>
      </c>
      <c r="R18" s="53" t="s">
        <v>1410</v>
      </c>
      <c r="S18" s="54">
        <v>10</v>
      </c>
      <c r="T18" s="69">
        <v>59.99</v>
      </c>
      <c r="U18" s="69">
        <f t="shared" si="0"/>
        <v>5.9990000000000006</v>
      </c>
      <c r="V18" s="195" t="s">
        <v>19</v>
      </c>
      <c r="W18" s="94" t="s">
        <v>354</v>
      </c>
      <c r="X18" s="53" t="s">
        <v>350</v>
      </c>
      <c r="Y18" s="54">
        <v>0</v>
      </c>
      <c r="Z18" s="189" t="s">
        <v>360</v>
      </c>
      <c r="AA18" s="54">
        <v>0</v>
      </c>
      <c r="AB18" s="217">
        <v>0</v>
      </c>
      <c r="AC18" s="54" t="s">
        <v>1387</v>
      </c>
      <c r="AD18" s="60" t="s">
        <v>350</v>
      </c>
    </row>
    <row r="19" spans="1:30">
      <c r="B19" s="27">
        <v>12</v>
      </c>
      <c r="C19" s="36">
        <v>44981</v>
      </c>
      <c r="D19" s="66" t="s">
        <v>376</v>
      </c>
      <c r="E19" s="65" t="s">
        <v>1376</v>
      </c>
      <c r="F19" s="15" t="s">
        <v>1377</v>
      </c>
      <c r="G19" s="15" t="s">
        <v>1378</v>
      </c>
      <c r="H19" s="15" t="s">
        <v>1379</v>
      </c>
      <c r="I19" s="28" t="s">
        <v>1380</v>
      </c>
      <c r="J19" s="27">
        <v>70</v>
      </c>
      <c r="K19" s="317">
        <v>55</v>
      </c>
      <c r="L19" s="29" t="s">
        <v>1381</v>
      </c>
      <c r="M19" s="27" t="s">
        <v>1382</v>
      </c>
      <c r="N19" s="27">
        <v>1</v>
      </c>
      <c r="O19" s="28" t="s">
        <v>1383</v>
      </c>
      <c r="P19" s="28" t="s">
        <v>1384</v>
      </c>
      <c r="Q19" s="28" t="s">
        <v>1411</v>
      </c>
      <c r="R19" s="53" t="s">
        <v>1412</v>
      </c>
      <c r="S19" s="54">
        <v>8</v>
      </c>
      <c r="T19" s="69">
        <v>39.99</v>
      </c>
      <c r="U19" s="69">
        <f t="shared" si="0"/>
        <v>4.9987500000000002</v>
      </c>
      <c r="V19" s="195" t="s">
        <v>19</v>
      </c>
      <c r="W19" s="94" t="s">
        <v>354</v>
      </c>
      <c r="X19" s="53" t="s">
        <v>350</v>
      </c>
      <c r="Y19" s="54">
        <v>0</v>
      </c>
      <c r="Z19" s="189" t="s">
        <v>600</v>
      </c>
      <c r="AA19" s="54">
        <v>0</v>
      </c>
      <c r="AB19" s="217">
        <v>0</v>
      </c>
      <c r="AC19" s="54" t="s">
        <v>1387</v>
      </c>
      <c r="AD19" s="60" t="s">
        <v>350</v>
      </c>
    </row>
    <row r="20" spans="1:30">
      <c r="B20" s="27">
        <v>13</v>
      </c>
      <c r="C20" s="36">
        <v>44981</v>
      </c>
      <c r="D20" s="66" t="s">
        <v>376</v>
      </c>
      <c r="E20" s="65" t="s">
        <v>1376</v>
      </c>
      <c r="F20" s="15" t="s">
        <v>1377</v>
      </c>
      <c r="G20" s="15" t="s">
        <v>1378</v>
      </c>
      <c r="H20" s="15" t="s">
        <v>1379</v>
      </c>
      <c r="I20" s="28" t="s">
        <v>1380</v>
      </c>
      <c r="J20" s="27">
        <v>70</v>
      </c>
      <c r="K20" s="317">
        <v>55</v>
      </c>
      <c r="L20" s="29" t="s">
        <v>1381</v>
      </c>
      <c r="M20" s="27" t="s">
        <v>1382</v>
      </c>
      <c r="N20" s="27">
        <v>1</v>
      </c>
      <c r="O20" s="28" t="s">
        <v>1383</v>
      </c>
      <c r="P20" s="28" t="s">
        <v>1384</v>
      </c>
      <c r="Q20" s="28" t="s">
        <v>1413</v>
      </c>
      <c r="R20" s="53" t="s">
        <v>1414</v>
      </c>
      <c r="S20" s="54">
        <v>10</v>
      </c>
      <c r="T20" s="69">
        <v>21.99</v>
      </c>
      <c r="U20" s="69">
        <f t="shared" si="0"/>
        <v>2.1989999999999998</v>
      </c>
      <c r="V20" s="195" t="s">
        <v>19</v>
      </c>
      <c r="W20" s="94" t="s">
        <v>354</v>
      </c>
      <c r="X20" s="53" t="s">
        <v>350</v>
      </c>
      <c r="Y20" s="54">
        <v>0</v>
      </c>
      <c r="Z20" s="189" t="s">
        <v>360</v>
      </c>
      <c r="AA20" s="54">
        <v>0</v>
      </c>
      <c r="AB20" s="217">
        <v>0</v>
      </c>
      <c r="AC20" s="54" t="s">
        <v>1387</v>
      </c>
      <c r="AD20" s="60" t="s">
        <v>350</v>
      </c>
    </row>
    <row r="21" spans="1:30">
      <c r="B21" s="27">
        <v>14</v>
      </c>
      <c r="C21" s="36">
        <v>44981</v>
      </c>
      <c r="D21" s="66" t="s">
        <v>416</v>
      </c>
      <c r="E21" s="66" t="s">
        <v>1415</v>
      </c>
      <c r="F21" s="15" t="s">
        <v>1416</v>
      </c>
      <c r="G21" s="15" t="s">
        <v>1417</v>
      </c>
      <c r="H21" s="15" t="s">
        <v>1418</v>
      </c>
      <c r="I21" s="15" t="s">
        <v>1419</v>
      </c>
      <c r="J21" s="27">
        <v>98</v>
      </c>
      <c r="K21" s="27">
        <v>78.3</v>
      </c>
      <c r="L21" s="29" t="s">
        <v>1420</v>
      </c>
      <c r="M21" s="27" t="s">
        <v>1421</v>
      </c>
      <c r="N21" s="27">
        <v>3</v>
      </c>
      <c r="O21" s="28" t="s">
        <v>1383</v>
      </c>
      <c r="P21" s="28" t="s">
        <v>1384</v>
      </c>
      <c r="Q21" s="15" t="s">
        <v>1422</v>
      </c>
      <c r="R21" s="53" t="s">
        <v>1423</v>
      </c>
      <c r="S21" s="54">
        <v>10</v>
      </c>
      <c r="T21" s="69"/>
      <c r="U21" s="69" t="str">
        <f t="shared" si="0"/>
        <v/>
      </c>
      <c r="V21" s="225" t="s">
        <v>19</v>
      </c>
      <c r="W21" s="119"/>
      <c r="X21" s="53" t="s">
        <v>1424</v>
      </c>
      <c r="Y21" s="54">
        <v>1</v>
      </c>
      <c r="Z21" s="189" t="s">
        <v>963</v>
      </c>
      <c r="AA21" s="54">
        <v>0</v>
      </c>
      <c r="AB21" s="217">
        <v>0</v>
      </c>
      <c r="AC21" s="54" t="s">
        <v>1425</v>
      </c>
      <c r="AD21" s="60" t="s">
        <v>1426</v>
      </c>
    </row>
    <row r="22" spans="1:30">
      <c r="B22" s="27">
        <v>15</v>
      </c>
      <c r="C22" s="36">
        <v>44981</v>
      </c>
      <c r="D22" s="66" t="s">
        <v>416</v>
      </c>
      <c r="E22" s="66" t="s">
        <v>1415</v>
      </c>
      <c r="F22" s="15" t="s">
        <v>1416</v>
      </c>
      <c r="G22" s="15" t="s">
        <v>1417</v>
      </c>
      <c r="H22" s="15" t="s">
        <v>1418</v>
      </c>
      <c r="I22" s="15" t="s">
        <v>1419</v>
      </c>
      <c r="J22" s="27">
        <v>98</v>
      </c>
      <c r="K22" s="27">
        <v>78.3</v>
      </c>
      <c r="L22" s="29" t="s">
        <v>1420</v>
      </c>
      <c r="M22" s="27" t="s">
        <v>1421</v>
      </c>
      <c r="N22" s="27">
        <v>3</v>
      </c>
      <c r="O22" s="28" t="s">
        <v>1383</v>
      </c>
      <c r="P22" s="28" t="s">
        <v>1384</v>
      </c>
      <c r="Q22" s="15" t="s">
        <v>1427</v>
      </c>
      <c r="R22" s="53" t="s">
        <v>1428</v>
      </c>
      <c r="S22" s="54">
        <v>10</v>
      </c>
      <c r="T22" s="69"/>
      <c r="U22" s="69" t="str">
        <f t="shared" si="0"/>
        <v/>
      </c>
      <c r="V22" s="225" t="s">
        <v>19</v>
      </c>
      <c r="W22" s="119"/>
      <c r="X22" s="53" t="s">
        <v>1424</v>
      </c>
      <c r="Y22" s="54">
        <v>1</v>
      </c>
      <c r="Z22" s="189" t="s">
        <v>360</v>
      </c>
      <c r="AA22" s="54">
        <v>0</v>
      </c>
      <c r="AB22" s="217">
        <v>0</v>
      </c>
      <c r="AC22" s="54" t="s">
        <v>1425</v>
      </c>
      <c r="AD22" s="60" t="s">
        <v>1426</v>
      </c>
    </row>
    <row r="23" spans="1:30">
      <c r="B23" s="27">
        <v>16</v>
      </c>
      <c r="C23" s="36">
        <v>44981</v>
      </c>
      <c r="D23" s="66" t="s">
        <v>416</v>
      </c>
      <c r="E23" s="66" t="s">
        <v>1415</v>
      </c>
      <c r="F23" s="15" t="s">
        <v>1416</v>
      </c>
      <c r="G23" s="15" t="s">
        <v>1417</v>
      </c>
      <c r="H23" s="15" t="s">
        <v>1418</v>
      </c>
      <c r="I23" s="15" t="s">
        <v>1419</v>
      </c>
      <c r="J23" s="27">
        <v>98</v>
      </c>
      <c r="K23" s="27">
        <v>78.3</v>
      </c>
      <c r="L23" s="29" t="s">
        <v>1420</v>
      </c>
      <c r="M23" s="27" t="s">
        <v>1421</v>
      </c>
      <c r="N23" s="27">
        <v>3</v>
      </c>
      <c r="O23" s="28" t="s">
        <v>1383</v>
      </c>
      <c r="P23" s="28" t="s">
        <v>1384</v>
      </c>
      <c r="Q23" s="15" t="s">
        <v>1422</v>
      </c>
      <c r="R23" s="53" t="s">
        <v>1429</v>
      </c>
      <c r="S23" s="54">
        <v>10</v>
      </c>
      <c r="T23" s="69"/>
      <c r="U23" s="69" t="str">
        <f t="shared" si="0"/>
        <v/>
      </c>
      <c r="V23" s="225" t="s">
        <v>19</v>
      </c>
      <c r="W23" s="119"/>
      <c r="X23" s="53" t="s">
        <v>1424</v>
      </c>
      <c r="Y23" s="54">
        <v>1</v>
      </c>
      <c r="Z23" s="189" t="s">
        <v>963</v>
      </c>
      <c r="AA23" s="54">
        <v>0</v>
      </c>
      <c r="AB23" s="217">
        <v>0</v>
      </c>
      <c r="AC23" s="54" t="s">
        <v>1425</v>
      </c>
      <c r="AD23" s="60" t="s">
        <v>1426</v>
      </c>
    </row>
    <row r="24" spans="1:30">
      <c r="B24" s="27">
        <v>17</v>
      </c>
      <c r="C24" s="36">
        <v>44981</v>
      </c>
      <c r="D24" s="66" t="s">
        <v>416</v>
      </c>
      <c r="E24" s="66" t="s">
        <v>1415</v>
      </c>
      <c r="F24" s="15" t="s">
        <v>1416</v>
      </c>
      <c r="G24" s="15" t="s">
        <v>1417</v>
      </c>
      <c r="H24" s="15" t="s">
        <v>1418</v>
      </c>
      <c r="I24" s="15" t="s">
        <v>1419</v>
      </c>
      <c r="J24" s="27">
        <v>98</v>
      </c>
      <c r="K24" s="27">
        <v>78.3</v>
      </c>
      <c r="L24" s="29" t="s">
        <v>1420</v>
      </c>
      <c r="M24" s="27" t="s">
        <v>1421</v>
      </c>
      <c r="N24" s="27">
        <v>3</v>
      </c>
      <c r="O24" s="28" t="s">
        <v>1383</v>
      </c>
      <c r="P24" s="28" t="s">
        <v>1384</v>
      </c>
      <c r="Q24" s="15" t="s">
        <v>1430</v>
      </c>
      <c r="R24" s="53" t="s">
        <v>1431</v>
      </c>
      <c r="S24" s="54">
        <v>10</v>
      </c>
      <c r="T24" s="69"/>
      <c r="U24" s="69" t="str">
        <f t="shared" si="0"/>
        <v/>
      </c>
      <c r="V24" s="225" t="s">
        <v>19</v>
      </c>
      <c r="W24" s="119"/>
      <c r="X24" s="53" t="s">
        <v>1424</v>
      </c>
      <c r="Y24" s="54">
        <v>1</v>
      </c>
      <c r="Z24" s="189" t="s">
        <v>963</v>
      </c>
      <c r="AA24" s="54">
        <v>0</v>
      </c>
      <c r="AB24" s="217">
        <v>0</v>
      </c>
      <c r="AC24" s="54" t="s">
        <v>1425</v>
      </c>
      <c r="AD24" s="60" t="s">
        <v>1426</v>
      </c>
    </row>
    <row r="25" spans="1:30">
      <c r="B25" s="27">
        <v>18</v>
      </c>
      <c r="C25" s="36">
        <v>44981</v>
      </c>
      <c r="D25" s="66" t="s">
        <v>416</v>
      </c>
      <c r="E25" s="66" t="s">
        <v>1415</v>
      </c>
      <c r="F25" s="15" t="s">
        <v>1416</v>
      </c>
      <c r="G25" s="15" t="s">
        <v>1417</v>
      </c>
      <c r="H25" s="15" t="s">
        <v>1418</v>
      </c>
      <c r="I25" s="15" t="s">
        <v>1419</v>
      </c>
      <c r="J25" s="27">
        <v>98</v>
      </c>
      <c r="K25" s="27">
        <v>78.3</v>
      </c>
      <c r="L25" s="29" t="s">
        <v>1420</v>
      </c>
      <c r="M25" s="27" t="s">
        <v>1421</v>
      </c>
      <c r="N25" s="27">
        <v>3</v>
      </c>
      <c r="O25" s="28" t="s">
        <v>1383</v>
      </c>
      <c r="P25" s="28" t="s">
        <v>1384</v>
      </c>
      <c r="Q25" s="15" t="s">
        <v>1432</v>
      </c>
      <c r="R25" s="53" t="s">
        <v>1433</v>
      </c>
      <c r="S25" s="54">
        <v>3.5</v>
      </c>
      <c r="T25" s="69"/>
      <c r="U25" s="69" t="str">
        <f t="shared" si="0"/>
        <v/>
      </c>
      <c r="V25" s="225" t="s">
        <v>19</v>
      </c>
      <c r="W25" s="119"/>
      <c r="X25" s="53" t="s">
        <v>1424</v>
      </c>
      <c r="Y25" s="54">
        <v>1</v>
      </c>
      <c r="Z25" s="189" t="s">
        <v>963</v>
      </c>
      <c r="AA25" s="54">
        <v>0</v>
      </c>
      <c r="AB25" s="217">
        <v>0</v>
      </c>
      <c r="AC25" s="54" t="s">
        <v>1425</v>
      </c>
      <c r="AD25" s="60" t="s">
        <v>1426</v>
      </c>
    </row>
    <row r="26" spans="1:30">
      <c r="B26" s="27">
        <v>19</v>
      </c>
      <c r="C26" s="36">
        <v>44986</v>
      </c>
      <c r="D26" s="66" t="s">
        <v>444</v>
      </c>
      <c r="E26" s="66" t="s">
        <v>1434</v>
      </c>
      <c r="F26" s="15" t="s">
        <v>1435</v>
      </c>
      <c r="G26" s="15" t="s">
        <v>1436</v>
      </c>
      <c r="H26" s="15" t="s">
        <v>1437</v>
      </c>
      <c r="I26" s="15" t="s">
        <v>1438</v>
      </c>
      <c r="J26" s="27">
        <v>26</v>
      </c>
      <c r="K26" s="27">
        <v>8.1</v>
      </c>
      <c r="L26" s="29" t="s">
        <v>1439</v>
      </c>
      <c r="M26" s="27" t="s">
        <v>1382</v>
      </c>
      <c r="N26" s="27">
        <v>2</v>
      </c>
      <c r="O26" s="28" t="s">
        <v>1383</v>
      </c>
      <c r="P26" s="28" t="s">
        <v>1384</v>
      </c>
      <c r="Q26" s="53" t="s">
        <v>1440</v>
      </c>
      <c r="R26" s="53" t="s">
        <v>1441</v>
      </c>
      <c r="S26" s="54">
        <v>10</v>
      </c>
      <c r="T26" s="69"/>
      <c r="U26" s="69" t="str">
        <f t="shared" si="0"/>
        <v/>
      </c>
      <c r="V26" s="195" t="s">
        <v>19</v>
      </c>
      <c r="W26" s="119" t="s">
        <v>1442</v>
      </c>
      <c r="X26" s="53" t="s">
        <v>350</v>
      </c>
      <c r="Y26" s="54">
        <v>0</v>
      </c>
      <c r="Z26" s="189" t="s">
        <v>360</v>
      </c>
      <c r="AA26" s="54">
        <v>1</v>
      </c>
      <c r="AB26" s="217">
        <v>0</v>
      </c>
      <c r="AC26" s="54" t="s">
        <v>1425</v>
      </c>
      <c r="AD26" s="60" t="s">
        <v>1443</v>
      </c>
    </row>
    <row r="27" spans="1:30">
      <c r="B27" s="27">
        <v>20</v>
      </c>
      <c r="C27" s="36">
        <v>44986</v>
      </c>
      <c r="D27" s="66" t="s">
        <v>444</v>
      </c>
      <c r="E27" s="66" t="s">
        <v>1434</v>
      </c>
      <c r="F27" s="15" t="s">
        <v>1435</v>
      </c>
      <c r="G27" s="15" t="s">
        <v>1436</v>
      </c>
      <c r="H27" s="15" t="s">
        <v>1437</v>
      </c>
      <c r="I27" s="15" t="s">
        <v>1438</v>
      </c>
      <c r="J27" s="27">
        <v>26</v>
      </c>
      <c r="K27" s="27">
        <v>8.1</v>
      </c>
      <c r="L27" s="29" t="s">
        <v>1439</v>
      </c>
      <c r="M27" s="27" t="s">
        <v>1382</v>
      </c>
      <c r="N27" s="27">
        <v>2</v>
      </c>
      <c r="O27" s="28" t="s">
        <v>1383</v>
      </c>
      <c r="P27" s="28" t="s">
        <v>1384</v>
      </c>
      <c r="Q27" s="53" t="s">
        <v>1444</v>
      </c>
      <c r="R27" s="53" t="s">
        <v>1445</v>
      </c>
      <c r="S27" s="54">
        <v>10</v>
      </c>
      <c r="T27" s="69"/>
      <c r="U27" s="69" t="str">
        <f t="shared" si="0"/>
        <v/>
      </c>
      <c r="V27" s="195" t="s">
        <v>19</v>
      </c>
      <c r="W27" s="119" t="s">
        <v>1442</v>
      </c>
      <c r="X27" s="53" t="s">
        <v>350</v>
      </c>
      <c r="Y27" s="54">
        <v>0</v>
      </c>
      <c r="Z27" s="189" t="s">
        <v>360</v>
      </c>
      <c r="AA27" s="54">
        <v>1</v>
      </c>
      <c r="AB27" s="217">
        <v>0</v>
      </c>
      <c r="AC27" s="54" t="s">
        <v>1425</v>
      </c>
      <c r="AD27" s="60" t="s">
        <v>1446</v>
      </c>
    </row>
    <row r="28" spans="1:30">
      <c r="B28" s="27">
        <v>21</v>
      </c>
      <c r="C28" s="36">
        <v>44986</v>
      </c>
      <c r="D28" s="66" t="s">
        <v>444</v>
      </c>
      <c r="E28" s="66" t="s">
        <v>1434</v>
      </c>
      <c r="F28" s="15" t="s">
        <v>1435</v>
      </c>
      <c r="G28" s="15" t="s">
        <v>1436</v>
      </c>
      <c r="H28" s="15" t="s">
        <v>1437</v>
      </c>
      <c r="I28" s="15" t="s">
        <v>1438</v>
      </c>
      <c r="J28" s="27">
        <v>26</v>
      </c>
      <c r="K28" s="27">
        <v>8.1</v>
      </c>
      <c r="L28" s="29" t="s">
        <v>1439</v>
      </c>
      <c r="M28" s="27" t="s">
        <v>1382</v>
      </c>
      <c r="N28" s="27">
        <v>2</v>
      </c>
      <c r="O28" s="28" t="s">
        <v>1383</v>
      </c>
      <c r="P28" s="28" t="s">
        <v>1384</v>
      </c>
      <c r="Q28" s="53" t="s">
        <v>1447</v>
      </c>
      <c r="R28" s="53" t="s">
        <v>1448</v>
      </c>
      <c r="S28" s="54">
        <v>3.5</v>
      </c>
      <c r="T28" s="69"/>
      <c r="U28" s="69" t="str">
        <f t="shared" si="0"/>
        <v/>
      </c>
      <c r="V28" s="195" t="s">
        <v>19</v>
      </c>
      <c r="W28" s="119" t="s">
        <v>1442</v>
      </c>
      <c r="X28" s="53" t="s">
        <v>350</v>
      </c>
      <c r="Y28" s="54">
        <v>0</v>
      </c>
      <c r="Z28" s="189" t="s">
        <v>360</v>
      </c>
      <c r="AA28" s="54">
        <v>1</v>
      </c>
      <c r="AB28" s="217">
        <v>0</v>
      </c>
      <c r="AC28" s="54" t="s">
        <v>1425</v>
      </c>
      <c r="AD28" s="60" t="s">
        <v>1449</v>
      </c>
    </row>
    <row r="29" spans="1:30">
      <c r="B29" s="27">
        <v>22</v>
      </c>
      <c r="C29" s="36">
        <v>44986</v>
      </c>
      <c r="D29" s="66" t="s">
        <v>444</v>
      </c>
      <c r="E29" s="66" t="s">
        <v>1434</v>
      </c>
      <c r="F29" s="15" t="s">
        <v>1435</v>
      </c>
      <c r="G29" s="15" t="s">
        <v>1436</v>
      </c>
      <c r="H29" s="15" t="s">
        <v>1437</v>
      </c>
      <c r="I29" s="15" t="s">
        <v>1438</v>
      </c>
      <c r="J29" s="27">
        <v>26</v>
      </c>
      <c r="K29" s="27">
        <v>8.1</v>
      </c>
      <c r="L29" s="29" t="s">
        <v>1439</v>
      </c>
      <c r="M29" s="27" t="s">
        <v>1382</v>
      </c>
      <c r="N29" s="27">
        <v>2</v>
      </c>
      <c r="O29" s="28" t="s">
        <v>1383</v>
      </c>
      <c r="P29" s="28" t="s">
        <v>1384</v>
      </c>
      <c r="Q29" s="53" t="s">
        <v>1450</v>
      </c>
      <c r="R29" s="53" t="s">
        <v>1451</v>
      </c>
      <c r="S29" s="54">
        <v>8</v>
      </c>
      <c r="T29" s="69"/>
      <c r="U29" s="69" t="str">
        <f t="shared" si="0"/>
        <v/>
      </c>
      <c r="V29" s="195" t="s">
        <v>19</v>
      </c>
      <c r="W29" s="119" t="s">
        <v>1442</v>
      </c>
      <c r="X29" s="53" t="s">
        <v>350</v>
      </c>
      <c r="Y29" s="54">
        <v>0</v>
      </c>
      <c r="Z29" s="189" t="s">
        <v>360</v>
      </c>
      <c r="AA29" s="54">
        <v>1</v>
      </c>
      <c r="AB29" s="217">
        <v>0</v>
      </c>
      <c r="AC29" s="54" t="s">
        <v>1425</v>
      </c>
      <c r="AD29" s="60" t="s">
        <v>1452</v>
      </c>
    </row>
    <row r="30" spans="1:30">
      <c r="B30" s="27">
        <v>23</v>
      </c>
      <c r="C30" s="36">
        <v>44986</v>
      </c>
      <c r="D30" s="66" t="s">
        <v>444</v>
      </c>
      <c r="E30" s="66" t="s">
        <v>1434</v>
      </c>
      <c r="F30" s="15" t="s">
        <v>1435</v>
      </c>
      <c r="G30" s="15" t="s">
        <v>1436</v>
      </c>
      <c r="H30" s="15" t="s">
        <v>1437</v>
      </c>
      <c r="I30" s="15" t="s">
        <v>1438</v>
      </c>
      <c r="J30" s="27">
        <v>26</v>
      </c>
      <c r="K30" s="27">
        <v>8.1</v>
      </c>
      <c r="L30" s="29" t="s">
        <v>1439</v>
      </c>
      <c r="M30" s="27" t="s">
        <v>1382</v>
      </c>
      <c r="N30" s="27">
        <v>2</v>
      </c>
      <c r="O30" s="28" t="s">
        <v>1383</v>
      </c>
      <c r="P30" s="28" t="s">
        <v>1384</v>
      </c>
      <c r="Q30" s="53" t="s">
        <v>1453</v>
      </c>
      <c r="R30" s="53" t="s">
        <v>1454</v>
      </c>
      <c r="S30" s="54">
        <v>10</v>
      </c>
      <c r="T30" s="69"/>
      <c r="U30" s="69" t="str">
        <f t="shared" si="0"/>
        <v/>
      </c>
      <c r="V30" s="195" t="s">
        <v>19</v>
      </c>
      <c r="W30" s="119" t="s">
        <v>1442</v>
      </c>
      <c r="X30" s="53" t="s">
        <v>350</v>
      </c>
      <c r="Y30" s="54">
        <v>0</v>
      </c>
      <c r="Z30" s="189" t="s">
        <v>360</v>
      </c>
      <c r="AA30" s="54">
        <v>1</v>
      </c>
      <c r="AB30" s="217">
        <v>0</v>
      </c>
      <c r="AC30" s="54" t="s">
        <v>1425</v>
      </c>
      <c r="AD30" s="60" t="s">
        <v>1455</v>
      </c>
    </row>
    <row r="31" spans="1:30">
      <c r="B31" s="27">
        <v>24</v>
      </c>
      <c r="C31" s="36">
        <v>44986</v>
      </c>
      <c r="D31" s="66" t="s">
        <v>444</v>
      </c>
      <c r="E31" s="66" t="s">
        <v>1434</v>
      </c>
      <c r="F31" s="15" t="s">
        <v>1435</v>
      </c>
      <c r="G31" s="15" t="s">
        <v>1436</v>
      </c>
      <c r="H31" s="15" t="s">
        <v>1437</v>
      </c>
      <c r="I31" s="15" t="s">
        <v>1438</v>
      </c>
      <c r="J31" s="27">
        <v>26</v>
      </c>
      <c r="K31" s="27">
        <v>8.1</v>
      </c>
      <c r="L31" s="29" t="s">
        <v>1439</v>
      </c>
      <c r="M31" s="27" t="s">
        <v>1382</v>
      </c>
      <c r="N31" s="27">
        <v>2</v>
      </c>
      <c r="O31" s="28" t="s">
        <v>1383</v>
      </c>
      <c r="P31" s="28" t="s">
        <v>1384</v>
      </c>
      <c r="Q31" s="53" t="s">
        <v>1456</v>
      </c>
      <c r="R31" s="53" t="s">
        <v>1457</v>
      </c>
      <c r="S31" s="54">
        <v>10</v>
      </c>
      <c r="T31" s="69"/>
      <c r="U31" s="69" t="str">
        <f t="shared" si="0"/>
        <v/>
      </c>
      <c r="V31" s="195" t="s">
        <v>19</v>
      </c>
      <c r="W31" s="119" t="s">
        <v>1442</v>
      </c>
      <c r="X31" s="53" t="s">
        <v>350</v>
      </c>
      <c r="Y31" s="54">
        <v>0</v>
      </c>
      <c r="Z31" s="189" t="s">
        <v>360</v>
      </c>
      <c r="AA31" s="54">
        <v>1</v>
      </c>
      <c r="AB31" s="217">
        <v>0</v>
      </c>
      <c r="AC31" s="54" t="s">
        <v>1425</v>
      </c>
      <c r="AD31" s="60" t="s">
        <v>1452</v>
      </c>
    </row>
    <row r="32" spans="1:30">
      <c r="B32" s="27">
        <v>25</v>
      </c>
      <c r="C32" s="36">
        <v>44986</v>
      </c>
      <c r="D32" s="66" t="s">
        <v>444</v>
      </c>
      <c r="E32" s="66" t="s">
        <v>1434</v>
      </c>
      <c r="F32" s="15" t="s">
        <v>1435</v>
      </c>
      <c r="G32" s="15" t="s">
        <v>1458</v>
      </c>
      <c r="H32" s="15" t="s">
        <v>1437</v>
      </c>
      <c r="I32" s="15" t="s">
        <v>1438</v>
      </c>
      <c r="J32" s="27">
        <v>26</v>
      </c>
      <c r="K32" s="27">
        <v>8.1</v>
      </c>
      <c r="L32" s="29" t="s">
        <v>1439</v>
      </c>
      <c r="M32" s="27" t="s">
        <v>1382</v>
      </c>
      <c r="N32" s="27">
        <v>2</v>
      </c>
      <c r="O32" s="28" t="s">
        <v>1383</v>
      </c>
      <c r="P32" s="28" t="s">
        <v>1384</v>
      </c>
      <c r="Q32" s="53" t="s">
        <v>1440</v>
      </c>
      <c r="R32" s="53" t="s">
        <v>1459</v>
      </c>
      <c r="S32" s="54">
        <v>10</v>
      </c>
      <c r="T32" s="69"/>
      <c r="U32" s="69" t="str">
        <f t="shared" si="0"/>
        <v/>
      </c>
      <c r="V32" s="195" t="s">
        <v>19</v>
      </c>
      <c r="W32" s="119" t="s">
        <v>1442</v>
      </c>
      <c r="X32" s="53" t="s">
        <v>350</v>
      </c>
      <c r="Y32" s="54">
        <v>0</v>
      </c>
      <c r="Z32" s="189" t="s">
        <v>360</v>
      </c>
      <c r="AA32" s="54">
        <v>1</v>
      </c>
      <c r="AB32" s="217">
        <v>0</v>
      </c>
      <c r="AC32" s="54" t="s">
        <v>1425</v>
      </c>
      <c r="AD32" s="60" t="s">
        <v>1460</v>
      </c>
    </row>
    <row r="33" spans="2:30">
      <c r="B33" s="27">
        <v>26</v>
      </c>
      <c r="C33" s="36">
        <v>45049</v>
      </c>
      <c r="D33" s="66" t="s">
        <v>444</v>
      </c>
      <c r="E33" s="66" t="s">
        <v>1434</v>
      </c>
      <c r="F33" s="15" t="s">
        <v>1435</v>
      </c>
      <c r="G33" s="15" t="s">
        <v>1458</v>
      </c>
      <c r="H33" s="15" t="s">
        <v>1437</v>
      </c>
      <c r="I33" s="15" t="s">
        <v>1438</v>
      </c>
      <c r="J33" s="27">
        <v>26</v>
      </c>
      <c r="K33" s="27">
        <v>8.1</v>
      </c>
      <c r="L33" s="29" t="s">
        <v>1439</v>
      </c>
      <c r="M33" s="27" t="s">
        <v>1382</v>
      </c>
      <c r="N33" s="27">
        <v>2</v>
      </c>
      <c r="O33" s="28" t="s">
        <v>1383</v>
      </c>
      <c r="P33" s="28" t="s">
        <v>1384</v>
      </c>
      <c r="Q33" s="53" t="s">
        <v>1461</v>
      </c>
      <c r="R33" s="53" t="s">
        <v>1462</v>
      </c>
      <c r="S33" s="54">
        <v>10</v>
      </c>
      <c r="T33" s="69"/>
      <c r="U33" s="69" t="str">
        <f t="shared" si="0"/>
        <v/>
      </c>
      <c r="V33" s="195" t="s">
        <v>19</v>
      </c>
      <c r="W33" s="119" t="s">
        <v>1442</v>
      </c>
      <c r="X33" s="53" t="s">
        <v>350</v>
      </c>
      <c r="Y33" s="54">
        <v>0</v>
      </c>
      <c r="Z33" s="189" t="s">
        <v>360</v>
      </c>
      <c r="AA33" s="54">
        <v>0</v>
      </c>
      <c r="AB33" s="217">
        <v>0</v>
      </c>
      <c r="AC33" s="54" t="s">
        <v>1425</v>
      </c>
      <c r="AD33" s="60" t="s">
        <v>1463</v>
      </c>
    </row>
    <row r="34" spans="2:30">
      <c r="B34" s="27">
        <v>27</v>
      </c>
      <c r="C34" s="36">
        <v>44986</v>
      </c>
      <c r="D34" s="66" t="s">
        <v>1464</v>
      </c>
      <c r="E34" s="66" t="s">
        <v>1465</v>
      </c>
      <c r="F34" s="15" t="s">
        <v>1466</v>
      </c>
      <c r="G34" s="15" t="s">
        <v>1467</v>
      </c>
      <c r="H34" s="15" t="s">
        <v>1468</v>
      </c>
      <c r="I34" s="15" t="s">
        <v>1469</v>
      </c>
      <c r="J34" s="27">
        <v>115</v>
      </c>
      <c r="K34" s="27">
        <v>54.2</v>
      </c>
      <c r="L34" s="29" t="s">
        <v>1439</v>
      </c>
      <c r="M34" s="27" t="s">
        <v>1470</v>
      </c>
      <c r="N34" s="27">
        <v>12</v>
      </c>
      <c r="O34" s="15" t="s">
        <v>1471</v>
      </c>
      <c r="P34" s="53" t="s">
        <v>1472</v>
      </c>
      <c r="Q34" s="53" t="s">
        <v>1473</v>
      </c>
      <c r="R34" s="53" t="s">
        <v>1474</v>
      </c>
      <c r="S34" s="54">
        <v>10</v>
      </c>
      <c r="T34" s="69">
        <v>11.31</v>
      </c>
      <c r="U34" s="69">
        <f t="shared" si="0"/>
        <v>1.131</v>
      </c>
      <c r="V34" s="225" t="s">
        <v>19</v>
      </c>
      <c r="W34" s="119" t="s">
        <v>1475</v>
      </c>
      <c r="X34" s="53" t="s">
        <v>350</v>
      </c>
      <c r="Y34" s="54">
        <v>0</v>
      </c>
      <c r="Z34" s="189" t="s">
        <v>360</v>
      </c>
      <c r="AA34" s="54">
        <v>1</v>
      </c>
      <c r="AB34" s="217">
        <v>0</v>
      </c>
      <c r="AC34" s="54" t="s">
        <v>1387</v>
      </c>
      <c r="AD34" s="60" t="s">
        <v>1476</v>
      </c>
    </row>
    <row r="35" spans="2:30">
      <c r="B35" s="27">
        <v>28</v>
      </c>
      <c r="C35" s="36">
        <v>44986</v>
      </c>
      <c r="D35" s="66" t="s">
        <v>1464</v>
      </c>
      <c r="E35" s="66" t="s">
        <v>1465</v>
      </c>
      <c r="F35" s="15" t="s">
        <v>1466</v>
      </c>
      <c r="G35" s="15" t="s">
        <v>1467</v>
      </c>
      <c r="H35" s="15" t="s">
        <v>1468</v>
      </c>
      <c r="I35" s="15" t="s">
        <v>1469</v>
      </c>
      <c r="J35" s="27">
        <v>115</v>
      </c>
      <c r="K35" s="27">
        <v>54.2</v>
      </c>
      <c r="L35" s="29" t="s">
        <v>1439</v>
      </c>
      <c r="M35" s="27" t="s">
        <v>1470</v>
      </c>
      <c r="N35" s="27">
        <v>12</v>
      </c>
      <c r="O35" s="15" t="s">
        <v>1471</v>
      </c>
      <c r="P35" s="53" t="s">
        <v>1472</v>
      </c>
      <c r="Q35" s="53" t="s">
        <v>1477</v>
      </c>
      <c r="R35" s="53" t="s">
        <v>1478</v>
      </c>
      <c r="S35" s="54">
        <v>10</v>
      </c>
      <c r="T35" s="69">
        <v>15.590000000000002</v>
      </c>
      <c r="U35" s="69">
        <f t="shared" si="0"/>
        <v>1.5590000000000002</v>
      </c>
      <c r="V35" s="225" t="s">
        <v>19</v>
      </c>
      <c r="W35" s="119" t="s">
        <v>1475</v>
      </c>
      <c r="X35" s="53" t="s">
        <v>350</v>
      </c>
      <c r="Y35" s="54">
        <v>0</v>
      </c>
      <c r="Z35" s="189" t="s">
        <v>963</v>
      </c>
      <c r="AA35" s="54">
        <v>1</v>
      </c>
      <c r="AB35" s="217">
        <v>0</v>
      </c>
      <c r="AC35" s="54" t="s">
        <v>1387</v>
      </c>
      <c r="AD35" s="60" t="s">
        <v>1476</v>
      </c>
    </row>
    <row r="36" spans="2:30">
      <c r="B36" s="27">
        <v>29</v>
      </c>
      <c r="C36" s="36">
        <v>44986</v>
      </c>
      <c r="D36" s="66" t="s">
        <v>1464</v>
      </c>
      <c r="E36" s="66" t="s">
        <v>1465</v>
      </c>
      <c r="F36" s="15" t="s">
        <v>1466</v>
      </c>
      <c r="G36" s="15" t="s">
        <v>1467</v>
      </c>
      <c r="H36" s="15" t="s">
        <v>1468</v>
      </c>
      <c r="I36" s="15" t="s">
        <v>1469</v>
      </c>
      <c r="J36" s="27">
        <v>115</v>
      </c>
      <c r="K36" s="27">
        <v>54.2</v>
      </c>
      <c r="L36" s="29" t="s">
        <v>1439</v>
      </c>
      <c r="M36" s="27" t="s">
        <v>1470</v>
      </c>
      <c r="N36" s="27">
        <v>12</v>
      </c>
      <c r="O36" s="15" t="s">
        <v>1471</v>
      </c>
      <c r="P36" s="53" t="s">
        <v>1472</v>
      </c>
      <c r="Q36" s="53" t="s">
        <v>1479</v>
      </c>
      <c r="R36" s="53" t="s">
        <v>1478</v>
      </c>
      <c r="S36" s="54">
        <v>12</v>
      </c>
      <c r="T36" s="69">
        <v>18</v>
      </c>
      <c r="U36" s="69">
        <f t="shared" si="0"/>
        <v>1.5</v>
      </c>
      <c r="V36" s="225" t="s">
        <v>19</v>
      </c>
      <c r="W36" s="119" t="s">
        <v>1475</v>
      </c>
      <c r="X36" s="53" t="s">
        <v>350</v>
      </c>
      <c r="Y36" s="54">
        <v>0</v>
      </c>
      <c r="Z36" s="189" t="s">
        <v>963</v>
      </c>
      <c r="AA36" s="54">
        <v>1</v>
      </c>
      <c r="AB36" s="217">
        <v>0</v>
      </c>
      <c r="AC36" s="54" t="s">
        <v>1387</v>
      </c>
      <c r="AD36" s="60" t="s">
        <v>1476</v>
      </c>
    </row>
    <row r="37" spans="2:30">
      <c r="B37" s="27">
        <v>30</v>
      </c>
      <c r="C37" s="36">
        <v>44986</v>
      </c>
      <c r="D37" s="66" t="s">
        <v>1464</v>
      </c>
      <c r="E37" s="66" t="s">
        <v>1465</v>
      </c>
      <c r="F37" s="15" t="s">
        <v>1466</v>
      </c>
      <c r="G37" s="15" t="s">
        <v>1467</v>
      </c>
      <c r="H37" s="15" t="s">
        <v>1468</v>
      </c>
      <c r="I37" s="15" t="s">
        <v>1469</v>
      </c>
      <c r="J37" s="27">
        <v>115</v>
      </c>
      <c r="K37" s="27">
        <v>54.2</v>
      </c>
      <c r="L37" s="29" t="s">
        <v>1439</v>
      </c>
      <c r="M37" s="27" t="s">
        <v>1470</v>
      </c>
      <c r="N37" s="27">
        <v>12</v>
      </c>
      <c r="O37" s="15" t="s">
        <v>1471</v>
      </c>
      <c r="P37" s="53" t="s">
        <v>1472</v>
      </c>
      <c r="Q37" s="53" t="s">
        <v>1480</v>
      </c>
      <c r="R37" s="53" t="s">
        <v>1481</v>
      </c>
      <c r="S37" s="54">
        <v>10</v>
      </c>
      <c r="T37" s="69">
        <v>22.819999999999997</v>
      </c>
      <c r="U37" s="69">
        <f t="shared" si="0"/>
        <v>2.2819999999999996</v>
      </c>
      <c r="V37" s="225" t="s">
        <v>19</v>
      </c>
      <c r="W37" s="119" t="s">
        <v>1475</v>
      </c>
      <c r="X37" s="53" t="s">
        <v>350</v>
      </c>
      <c r="Y37" s="54">
        <v>0</v>
      </c>
      <c r="Z37" s="189" t="s">
        <v>440</v>
      </c>
      <c r="AA37" s="54">
        <v>1</v>
      </c>
      <c r="AB37" s="217">
        <v>0</v>
      </c>
      <c r="AC37" s="54" t="s">
        <v>1387</v>
      </c>
      <c r="AD37" s="60" t="s">
        <v>1476</v>
      </c>
    </row>
    <row r="38" spans="2:30">
      <c r="B38" s="27">
        <v>31</v>
      </c>
      <c r="C38" s="36">
        <v>44986</v>
      </c>
      <c r="D38" s="66" t="s">
        <v>1464</v>
      </c>
      <c r="E38" s="66" t="s">
        <v>1465</v>
      </c>
      <c r="F38" s="15" t="s">
        <v>1466</v>
      </c>
      <c r="G38" s="15" t="s">
        <v>1467</v>
      </c>
      <c r="H38" s="15" t="s">
        <v>1468</v>
      </c>
      <c r="I38" s="15" t="s">
        <v>1469</v>
      </c>
      <c r="J38" s="27">
        <v>115</v>
      </c>
      <c r="K38" s="27">
        <v>54.2</v>
      </c>
      <c r="L38" s="29" t="s">
        <v>1439</v>
      </c>
      <c r="M38" s="27" t="s">
        <v>1470</v>
      </c>
      <c r="N38" s="27">
        <v>12</v>
      </c>
      <c r="O38" s="15" t="s">
        <v>1471</v>
      </c>
      <c r="P38" s="53" t="s">
        <v>1472</v>
      </c>
      <c r="Q38" s="53" t="s">
        <v>1482</v>
      </c>
      <c r="R38" s="53" t="s">
        <v>1483</v>
      </c>
      <c r="S38" s="54">
        <v>10</v>
      </c>
      <c r="T38" s="69">
        <v>22.37</v>
      </c>
      <c r="U38" s="69">
        <f t="shared" si="0"/>
        <v>2.2370000000000001</v>
      </c>
      <c r="V38" s="225" t="s">
        <v>19</v>
      </c>
      <c r="W38" s="119" t="s">
        <v>1475</v>
      </c>
      <c r="X38" s="53" t="s">
        <v>350</v>
      </c>
      <c r="Y38" s="54">
        <v>0</v>
      </c>
      <c r="Z38" s="189" t="s">
        <v>600</v>
      </c>
      <c r="AA38" s="54">
        <v>1</v>
      </c>
      <c r="AB38" s="217">
        <v>0</v>
      </c>
      <c r="AC38" s="54" t="s">
        <v>1387</v>
      </c>
      <c r="AD38" s="60" t="s">
        <v>1476</v>
      </c>
    </row>
    <row r="39" spans="2:30">
      <c r="B39" s="27">
        <v>32</v>
      </c>
      <c r="C39" s="36">
        <v>44986</v>
      </c>
      <c r="D39" s="66" t="s">
        <v>1464</v>
      </c>
      <c r="E39" s="66" t="s">
        <v>1465</v>
      </c>
      <c r="F39" s="15" t="s">
        <v>1466</v>
      </c>
      <c r="G39" s="15" t="s">
        <v>1467</v>
      </c>
      <c r="H39" s="15" t="s">
        <v>1468</v>
      </c>
      <c r="I39" s="15" t="s">
        <v>1469</v>
      </c>
      <c r="J39" s="27">
        <v>115</v>
      </c>
      <c r="K39" s="27">
        <v>54.2</v>
      </c>
      <c r="L39" s="29" t="s">
        <v>1439</v>
      </c>
      <c r="M39" s="27" t="s">
        <v>1470</v>
      </c>
      <c r="N39" s="27">
        <v>12</v>
      </c>
      <c r="O39" s="15" t="s">
        <v>1471</v>
      </c>
      <c r="P39" s="53" t="s">
        <v>1472</v>
      </c>
      <c r="Q39" s="53" t="s">
        <v>1484</v>
      </c>
      <c r="R39" s="53" t="s">
        <v>1485</v>
      </c>
      <c r="S39" s="54">
        <v>10</v>
      </c>
      <c r="T39" s="69">
        <v>16.760000000000002</v>
      </c>
      <c r="U39" s="69">
        <f t="shared" si="0"/>
        <v>1.6760000000000002</v>
      </c>
      <c r="V39" s="225" t="s">
        <v>19</v>
      </c>
      <c r="W39" s="119" t="s">
        <v>1475</v>
      </c>
      <c r="X39" s="53" t="s">
        <v>350</v>
      </c>
      <c r="Y39" s="54">
        <v>0</v>
      </c>
      <c r="Z39" s="189" t="s">
        <v>600</v>
      </c>
      <c r="AA39" s="54">
        <v>1</v>
      </c>
      <c r="AB39" s="217">
        <v>0</v>
      </c>
      <c r="AC39" s="54" t="s">
        <v>1387</v>
      </c>
      <c r="AD39" s="60" t="s">
        <v>1476</v>
      </c>
    </row>
    <row r="40" spans="2:30">
      <c r="B40" s="27">
        <v>33</v>
      </c>
      <c r="C40" s="36">
        <v>44986</v>
      </c>
      <c r="D40" s="66" t="s">
        <v>1464</v>
      </c>
      <c r="E40" s="66" t="s">
        <v>1465</v>
      </c>
      <c r="F40" s="15" t="s">
        <v>1466</v>
      </c>
      <c r="G40" s="15" t="s">
        <v>1467</v>
      </c>
      <c r="H40" s="15" t="s">
        <v>1468</v>
      </c>
      <c r="I40" s="15" t="s">
        <v>1469</v>
      </c>
      <c r="J40" s="27">
        <v>115</v>
      </c>
      <c r="K40" s="27">
        <v>54.2</v>
      </c>
      <c r="L40" s="29" t="s">
        <v>1439</v>
      </c>
      <c r="M40" s="27" t="s">
        <v>1470</v>
      </c>
      <c r="N40" s="27">
        <v>12</v>
      </c>
      <c r="O40" s="15" t="s">
        <v>1471</v>
      </c>
      <c r="P40" s="53" t="s">
        <v>1472</v>
      </c>
      <c r="Q40" s="53" t="s">
        <v>1486</v>
      </c>
      <c r="R40" s="53" t="s">
        <v>1487</v>
      </c>
      <c r="S40" s="54">
        <v>8</v>
      </c>
      <c r="T40" s="69">
        <v>19.07</v>
      </c>
      <c r="U40" s="69">
        <f t="shared" si="0"/>
        <v>2.38375</v>
      </c>
      <c r="V40" s="225" t="s">
        <v>19</v>
      </c>
      <c r="W40" s="119" t="s">
        <v>1475</v>
      </c>
      <c r="X40" s="53" t="s">
        <v>350</v>
      </c>
      <c r="Y40" s="54">
        <v>0</v>
      </c>
      <c r="Z40" s="189" t="s">
        <v>600</v>
      </c>
      <c r="AA40" s="54">
        <v>1</v>
      </c>
      <c r="AB40" s="217">
        <v>0</v>
      </c>
      <c r="AC40" s="54" t="s">
        <v>1387</v>
      </c>
      <c r="AD40" s="60" t="s">
        <v>1476</v>
      </c>
    </row>
    <row r="41" spans="2:30">
      <c r="B41" s="27">
        <v>34</v>
      </c>
      <c r="C41" s="36">
        <v>44986</v>
      </c>
      <c r="D41" s="66" t="s">
        <v>1464</v>
      </c>
      <c r="E41" s="66" t="s">
        <v>1465</v>
      </c>
      <c r="F41" s="15" t="s">
        <v>1466</v>
      </c>
      <c r="G41" s="15" t="s">
        <v>1467</v>
      </c>
      <c r="H41" s="15" t="s">
        <v>1468</v>
      </c>
      <c r="I41" s="15" t="s">
        <v>1469</v>
      </c>
      <c r="J41" s="27">
        <v>115</v>
      </c>
      <c r="K41" s="27">
        <v>54.2</v>
      </c>
      <c r="L41" s="29" t="s">
        <v>1439</v>
      </c>
      <c r="M41" s="27" t="s">
        <v>1470</v>
      </c>
      <c r="N41" s="27">
        <v>12</v>
      </c>
      <c r="O41" s="15" t="s">
        <v>1471</v>
      </c>
      <c r="P41" s="53" t="s">
        <v>1472</v>
      </c>
      <c r="Q41" s="53" t="s">
        <v>1488</v>
      </c>
      <c r="R41" s="53" t="s">
        <v>1489</v>
      </c>
      <c r="S41" s="54">
        <v>10</v>
      </c>
      <c r="T41" s="69">
        <v>54.419999999999995</v>
      </c>
      <c r="U41" s="69">
        <f t="shared" si="0"/>
        <v>5.4419999999999993</v>
      </c>
      <c r="V41" s="225" t="s">
        <v>19</v>
      </c>
      <c r="W41" s="119" t="s">
        <v>1475</v>
      </c>
      <c r="X41" s="53" t="s">
        <v>350</v>
      </c>
      <c r="Y41" s="54">
        <v>0</v>
      </c>
      <c r="Z41" s="189" t="s">
        <v>600</v>
      </c>
      <c r="AA41" s="54">
        <v>1</v>
      </c>
      <c r="AB41" s="217">
        <v>0</v>
      </c>
      <c r="AC41" s="54" t="s">
        <v>1387</v>
      </c>
      <c r="AD41" s="60" t="s">
        <v>1476</v>
      </c>
    </row>
    <row r="42" spans="2:30">
      <c r="B42" s="27">
        <v>35</v>
      </c>
      <c r="C42" s="36">
        <v>44986</v>
      </c>
      <c r="D42" s="66" t="s">
        <v>1464</v>
      </c>
      <c r="E42" s="66" t="s">
        <v>1465</v>
      </c>
      <c r="F42" s="15" t="s">
        <v>1466</v>
      </c>
      <c r="G42" s="15" t="s">
        <v>1467</v>
      </c>
      <c r="H42" s="15" t="s">
        <v>1468</v>
      </c>
      <c r="I42" s="15" t="s">
        <v>1469</v>
      </c>
      <c r="J42" s="27">
        <v>115</v>
      </c>
      <c r="K42" s="27">
        <v>54.2</v>
      </c>
      <c r="L42" s="29" t="s">
        <v>1439</v>
      </c>
      <c r="M42" s="27" t="s">
        <v>1470</v>
      </c>
      <c r="N42" s="27">
        <v>12</v>
      </c>
      <c r="O42" s="15" t="s">
        <v>1471</v>
      </c>
      <c r="P42" s="53" t="s">
        <v>1472</v>
      </c>
      <c r="Q42" s="53" t="s">
        <v>1490</v>
      </c>
      <c r="R42" s="53" t="s">
        <v>1489</v>
      </c>
      <c r="S42" s="54">
        <v>10</v>
      </c>
      <c r="T42" s="69">
        <v>19.96</v>
      </c>
      <c r="U42" s="69">
        <f t="shared" si="0"/>
        <v>1.996</v>
      </c>
      <c r="V42" s="225" t="s">
        <v>19</v>
      </c>
      <c r="W42" s="119" t="s">
        <v>1475</v>
      </c>
      <c r="X42" s="53" t="s">
        <v>350</v>
      </c>
      <c r="Y42" s="54">
        <v>0</v>
      </c>
      <c r="Z42" s="189" t="s">
        <v>600</v>
      </c>
      <c r="AA42" s="54">
        <v>1</v>
      </c>
      <c r="AB42" s="217">
        <v>0</v>
      </c>
      <c r="AC42" s="54" t="s">
        <v>1387</v>
      </c>
      <c r="AD42" s="60" t="s">
        <v>1476</v>
      </c>
    </row>
    <row r="43" spans="2:30">
      <c r="B43" s="27">
        <v>36</v>
      </c>
      <c r="C43" s="36">
        <v>44986</v>
      </c>
      <c r="D43" s="66" t="s">
        <v>1491</v>
      </c>
      <c r="E43" s="66" t="s">
        <v>1465</v>
      </c>
      <c r="F43" s="15" t="s">
        <v>1492</v>
      </c>
      <c r="G43" s="15" t="s">
        <v>1493</v>
      </c>
      <c r="H43" s="15" t="s">
        <v>1494</v>
      </c>
      <c r="I43" s="15" t="s">
        <v>1495</v>
      </c>
      <c r="J43" s="27">
        <v>95</v>
      </c>
      <c r="K43" s="27">
        <v>14</v>
      </c>
      <c r="L43" s="29" t="s">
        <v>1420</v>
      </c>
      <c r="M43" s="27" t="s">
        <v>1421</v>
      </c>
      <c r="N43" s="27">
        <v>13</v>
      </c>
      <c r="O43" s="15" t="s">
        <v>1496</v>
      </c>
      <c r="P43" s="53" t="s">
        <v>1472</v>
      </c>
      <c r="Q43" s="53" t="s">
        <v>1497</v>
      </c>
      <c r="R43" s="53" t="s">
        <v>1498</v>
      </c>
      <c r="S43" s="54">
        <v>10</v>
      </c>
      <c r="T43" s="69">
        <v>15.6875</v>
      </c>
      <c r="U43" s="69">
        <f t="shared" si="0"/>
        <v>1.5687500000000001</v>
      </c>
      <c r="V43" s="225" t="s">
        <v>19</v>
      </c>
      <c r="W43" s="119" t="s">
        <v>1475</v>
      </c>
      <c r="X43" s="53" t="s">
        <v>350</v>
      </c>
      <c r="Y43" s="54">
        <v>0</v>
      </c>
      <c r="Z43" s="189" t="s">
        <v>600</v>
      </c>
      <c r="AA43" s="54">
        <v>1</v>
      </c>
      <c r="AB43" s="217">
        <v>0</v>
      </c>
      <c r="AC43" s="54" t="s">
        <v>1387</v>
      </c>
      <c r="AD43" s="60" t="s">
        <v>1499</v>
      </c>
    </row>
    <row r="44" spans="2:30">
      <c r="B44" s="27">
        <v>37</v>
      </c>
      <c r="C44" s="36">
        <v>44986</v>
      </c>
      <c r="D44" s="66" t="s">
        <v>1491</v>
      </c>
      <c r="E44" s="66" t="s">
        <v>1465</v>
      </c>
      <c r="F44" s="15" t="s">
        <v>1492</v>
      </c>
      <c r="G44" s="15" t="s">
        <v>1493</v>
      </c>
      <c r="H44" s="15" t="s">
        <v>1494</v>
      </c>
      <c r="I44" s="15" t="s">
        <v>1495</v>
      </c>
      <c r="J44" s="27">
        <v>95</v>
      </c>
      <c r="K44" s="27">
        <v>14</v>
      </c>
      <c r="L44" s="29" t="s">
        <v>1420</v>
      </c>
      <c r="M44" s="27" t="s">
        <v>1421</v>
      </c>
      <c r="N44" s="27">
        <v>13</v>
      </c>
      <c r="O44" s="15" t="s">
        <v>1496</v>
      </c>
      <c r="P44" s="53" t="s">
        <v>1472</v>
      </c>
      <c r="Q44" s="53" t="s">
        <v>1500</v>
      </c>
      <c r="R44" s="53" t="s">
        <v>1498</v>
      </c>
      <c r="S44" s="54">
        <v>15</v>
      </c>
      <c r="T44" s="69">
        <v>23.212500000000002</v>
      </c>
      <c r="U44" s="69">
        <f t="shared" si="0"/>
        <v>1.5475000000000001</v>
      </c>
      <c r="V44" s="225" t="s">
        <v>19</v>
      </c>
      <c r="W44" s="119" t="s">
        <v>1475</v>
      </c>
      <c r="X44" s="53" t="s">
        <v>350</v>
      </c>
      <c r="Y44" s="54">
        <v>0</v>
      </c>
      <c r="Z44" s="189" t="s">
        <v>600</v>
      </c>
      <c r="AA44" s="54">
        <v>1</v>
      </c>
      <c r="AB44" s="217">
        <v>0</v>
      </c>
      <c r="AC44" s="54" t="s">
        <v>1387</v>
      </c>
      <c r="AD44" s="60" t="s">
        <v>1499</v>
      </c>
    </row>
    <row r="45" spans="2:30">
      <c r="B45" s="27">
        <v>38</v>
      </c>
      <c r="C45" s="36">
        <v>44986</v>
      </c>
      <c r="D45" s="66" t="s">
        <v>1491</v>
      </c>
      <c r="E45" s="66" t="s">
        <v>1465</v>
      </c>
      <c r="F45" s="15" t="s">
        <v>1492</v>
      </c>
      <c r="G45" s="15" t="s">
        <v>1493</v>
      </c>
      <c r="H45" s="15" t="s">
        <v>1494</v>
      </c>
      <c r="I45" s="15" t="s">
        <v>1495</v>
      </c>
      <c r="J45" s="27">
        <v>95</v>
      </c>
      <c r="K45" s="27">
        <v>14</v>
      </c>
      <c r="L45" s="29" t="s">
        <v>1420</v>
      </c>
      <c r="M45" s="27" t="s">
        <v>1421</v>
      </c>
      <c r="N45" s="27">
        <v>13</v>
      </c>
      <c r="O45" s="15" t="s">
        <v>1496</v>
      </c>
      <c r="P45" s="53" t="s">
        <v>1472</v>
      </c>
      <c r="Q45" s="53" t="s">
        <v>1501</v>
      </c>
      <c r="R45" s="53" t="s">
        <v>1502</v>
      </c>
      <c r="S45" s="54">
        <v>10</v>
      </c>
      <c r="T45" s="69">
        <v>22.41</v>
      </c>
      <c r="U45" s="69">
        <f t="shared" si="0"/>
        <v>2.2410000000000001</v>
      </c>
      <c r="V45" s="225" t="s">
        <v>19</v>
      </c>
      <c r="W45" s="119" t="s">
        <v>1475</v>
      </c>
      <c r="X45" s="53" t="s">
        <v>350</v>
      </c>
      <c r="Y45" s="54">
        <v>0</v>
      </c>
      <c r="Z45" s="189" t="s">
        <v>440</v>
      </c>
      <c r="AA45" s="54">
        <v>1</v>
      </c>
      <c r="AB45" s="217">
        <v>0</v>
      </c>
      <c r="AC45" s="54" t="s">
        <v>1387</v>
      </c>
      <c r="AD45" s="60" t="s">
        <v>1499</v>
      </c>
    </row>
    <row r="46" spans="2:30">
      <c r="B46" s="27">
        <v>39</v>
      </c>
      <c r="C46" s="36">
        <v>44986</v>
      </c>
      <c r="D46" s="66" t="s">
        <v>1491</v>
      </c>
      <c r="E46" s="66" t="s">
        <v>1465</v>
      </c>
      <c r="F46" s="15" t="s">
        <v>1492</v>
      </c>
      <c r="G46" s="15" t="s">
        <v>1493</v>
      </c>
      <c r="H46" s="15" t="s">
        <v>1494</v>
      </c>
      <c r="I46" s="15" t="s">
        <v>1495</v>
      </c>
      <c r="J46" s="27">
        <v>95</v>
      </c>
      <c r="K46" s="27">
        <v>14</v>
      </c>
      <c r="L46" s="29" t="s">
        <v>1420</v>
      </c>
      <c r="M46" s="27" t="s">
        <v>1421</v>
      </c>
      <c r="N46" s="27">
        <v>13</v>
      </c>
      <c r="O46" s="15" t="s">
        <v>1496</v>
      </c>
      <c r="P46" s="53" t="s">
        <v>1472</v>
      </c>
      <c r="Q46" s="53" t="s">
        <v>1503</v>
      </c>
      <c r="R46" s="53" t="s">
        <v>1504</v>
      </c>
      <c r="S46" s="54">
        <v>10</v>
      </c>
      <c r="T46" s="69">
        <v>8.4500000000000011</v>
      </c>
      <c r="U46" s="69">
        <f t="shared" si="0"/>
        <v>0.84500000000000008</v>
      </c>
      <c r="V46" s="225" t="s">
        <v>19</v>
      </c>
      <c r="W46" s="119" t="s">
        <v>1475</v>
      </c>
      <c r="X46" s="53" t="s">
        <v>350</v>
      </c>
      <c r="Y46" s="54">
        <v>0</v>
      </c>
      <c r="Z46" s="189" t="s">
        <v>360</v>
      </c>
      <c r="AA46" s="54">
        <v>1</v>
      </c>
      <c r="AB46" s="217">
        <v>0</v>
      </c>
      <c r="AC46" s="54" t="s">
        <v>1387</v>
      </c>
      <c r="AD46" s="60" t="s">
        <v>1499</v>
      </c>
    </row>
    <row r="47" spans="2:30">
      <c r="B47" s="27">
        <v>40</v>
      </c>
      <c r="C47" s="36">
        <v>44986</v>
      </c>
      <c r="D47" s="66" t="s">
        <v>1491</v>
      </c>
      <c r="E47" s="66" t="s">
        <v>1465</v>
      </c>
      <c r="F47" s="15" t="s">
        <v>1492</v>
      </c>
      <c r="G47" s="15" t="s">
        <v>1493</v>
      </c>
      <c r="H47" s="15" t="s">
        <v>1494</v>
      </c>
      <c r="I47" s="15" t="s">
        <v>1495</v>
      </c>
      <c r="J47" s="27">
        <v>95</v>
      </c>
      <c r="K47" s="27">
        <v>14</v>
      </c>
      <c r="L47" s="29" t="s">
        <v>1420</v>
      </c>
      <c r="M47" s="27" t="s">
        <v>1421</v>
      </c>
      <c r="N47" s="27">
        <v>13</v>
      </c>
      <c r="O47" s="15" t="s">
        <v>1496</v>
      </c>
      <c r="P47" s="53" t="s">
        <v>1472</v>
      </c>
      <c r="Q47" s="53" t="s">
        <v>1505</v>
      </c>
      <c r="R47" s="53" t="s">
        <v>1506</v>
      </c>
      <c r="S47" s="54">
        <v>8</v>
      </c>
      <c r="T47" s="69">
        <v>18.38</v>
      </c>
      <c r="U47" s="69">
        <f t="shared" si="0"/>
        <v>2.2974999999999999</v>
      </c>
      <c r="V47" s="225" t="s">
        <v>19</v>
      </c>
      <c r="W47" s="119" t="s">
        <v>1475</v>
      </c>
      <c r="X47" s="53" t="s">
        <v>350</v>
      </c>
      <c r="Y47" s="54">
        <v>0</v>
      </c>
      <c r="Z47" s="189" t="s">
        <v>600</v>
      </c>
      <c r="AA47" s="54">
        <v>1</v>
      </c>
      <c r="AB47" s="217">
        <v>0</v>
      </c>
      <c r="AC47" s="54" t="s">
        <v>1387</v>
      </c>
      <c r="AD47" s="60" t="s">
        <v>1499</v>
      </c>
    </row>
    <row r="48" spans="2:30">
      <c r="B48" s="27">
        <v>41</v>
      </c>
      <c r="C48" s="36">
        <v>44986</v>
      </c>
      <c r="D48" s="66" t="s">
        <v>1491</v>
      </c>
      <c r="E48" s="66" t="s">
        <v>1465</v>
      </c>
      <c r="F48" s="15" t="s">
        <v>1492</v>
      </c>
      <c r="G48" s="15" t="s">
        <v>1493</v>
      </c>
      <c r="H48" s="15" t="s">
        <v>1494</v>
      </c>
      <c r="I48" s="15" t="s">
        <v>1495</v>
      </c>
      <c r="J48" s="27">
        <v>95</v>
      </c>
      <c r="K48" s="27">
        <v>14</v>
      </c>
      <c r="L48" s="29" t="s">
        <v>1420</v>
      </c>
      <c r="M48" s="27" t="s">
        <v>1421</v>
      </c>
      <c r="N48" s="27">
        <v>13</v>
      </c>
      <c r="O48" s="15" t="s">
        <v>1496</v>
      </c>
      <c r="P48" s="53" t="s">
        <v>1472</v>
      </c>
      <c r="Q48" s="53" t="s">
        <v>1507</v>
      </c>
      <c r="R48" s="53" t="s">
        <v>1506</v>
      </c>
      <c r="S48" s="54">
        <v>10</v>
      </c>
      <c r="T48" s="69">
        <v>19.84</v>
      </c>
      <c r="U48" s="69">
        <f t="shared" si="0"/>
        <v>1.984</v>
      </c>
      <c r="V48" s="225" t="s">
        <v>19</v>
      </c>
      <c r="W48" s="119" t="s">
        <v>1475</v>
      </c>
      <c r="X48" s="53" t="s">
        <v>350</v>
      </c>
      <c r="Y48" s="54">
        <v>0</v>
      </c>
      <c r="Z48" s="189" t="s">
        <v>600</v>
      </c>
      <c r="AA48" s="54">
        <v>1</v>
      </c>
      <c r="AB48" s="217">
        <v>0</v>
      </c>
      <c r="AC48" s="54" t="s">
        <v>1387</v>
      </c>
      <c r="AD48" s="60" t="s">
        <v>1499</v>
      </c>
    </row>
    <row r="49" spans="2:30">
      <c r="B49" s="27">
        <v>42</v>
      </c>
      <c r="C49" s="36">
        <v>44987</v>
      </c>
      <c r="D49" s="66" t="s">
        <v>391</v>
      </c>
      <c r="E49" s="66" t="s">
        <v>1508</v>
      </c>
      <c r="F49" s="15" t="s">
        <v>1509</v>
      </c>
      <c r="G49" s="15" t="s">
        <v>1510</v>
      </c>
      <c r="H49" s="15" t="s">
        <v>1511</v>
      </c>
      <c r="I49" s="15" t="s">
        <v>1512</v>
      </c>
      <c r="J49" s="27">
        <v>331</v>
      </c>
      <c r="K49" s="27">
        <v>115</v>
      </c>
      <c r="L49" s="29" t="s">
        <v>1381</v>
      </c>
      <c r="M49" s="27" t="s">
        <v>1470</v>
      </c>
      <c r="N49" s="27">
        <v>5</v>
      </c>
      <c r="O49" s="15" t="s">
        <v>1496</v>
      </c>
      <c r="P49" s="53" t="s">
        <v>1472</v>
      </c>
      <c r="Q49" s="53" t="s">
        <v>1513</v>
      </c>
      <c r="R49" s="53" t="s">
        <v>1514</v>
      </c>
      <c r="S49" s="54">
        <v>8</v>
      </c>
      <c r="T49" s="69"/>
      <c r="U49" s="69" t="str">
        <f t="shared" si="0"/>
        <v/>
      </c>
      <c r="V49" s="225" t="s">
        <v>19</v>
      </c>
      <c r="W49" s="94" t="s">
        <v>390</v>
      </c>
      <c r="X49" s="53" t="s">
        <v>350</v>
      </c>
      <c r="Y49" s="54">
        <v>0</v>
      </c>
      <c r="Z49" s="189" t="s">
        <v>600</v>
      </c>
      <c r="AA49" s="54">
        <v>0</v>
      </c>
      <c r="AB49" s="217">
        <v>0</v>
      </c>
      <c r="AC49" s="54" t="s">
        <v>1515</v>
      </c>
      <c r="AD49" s="60" t="s">
        <v>1516</v>
      </c>
    </row>
    <row r="50" spans="2:30">
      <c r="B50" s="27">
        <v>43</v>
      </c>
      <c r="C50" s="36">
        <v>44987</v>
      </c>
      <c r="D50" s="66" t="s">
        <v>391</v>
      </c>
      <c r="E50" s="66" t="s">
        <v>1508</v>
      </c>
      <c r="F50" s="15" t="s">
        <v>1509</v>
      </c>
      <c r="G50" s="15" t="s">
        <v>1510</v>
      </c>
      <c r="H50" s="15" t="s">
        <v>1511</v>
      </c>
      <c r="I50" s="15" t="s">
        <v>1512</v>
      </c>
      <c r="J50" s="27">
        <v>331</v>
      </c>
      <c r="K50" s="27">
        <v>115</v>
      </c>
      <c r="L50" s="29" t="s">
        <v>1381</v>
      </c>
      <c r="M50" s="27" t="s">
        <v>1470</v>
      </c>
      <c r="N50" s="27">
        <v>5</v>
      </c>
      <c r="O50" s="15" t="s">
        <v>1496</v>
      </c>
      <c r="P50" s="53" t="s">
        <v>1472</v>
      </c>
      <c r="Q50" s="53" t="s">
        <v>1517</v>
      </c>
      <c r="R50" s="53" t="s">
        <v>1518</v>
      </c>
      <c r="S50" s="54">
        <v>10</v>
      </c>
      <c r="T50" s="69"/>
      <c r="U50" s="69" t="str">
        <f t="shared" si="0"/>
        <v/>
      </c>
      <c r="V50" s="225" t="s">
        <v>19</v>
      </c>
      <c r="W50" s="94" t="s">
        <v>390</v>
      </c>
      <c r="X50" s="53" t="s">
        <v>350</v>
      </c>
      <c r="Y50" s="54">
        <v>0</v>
      </c>
      <c r="Z50" s="189" t="s">
        <v>600</v>
      </c>
      <c r="AA50" s="54">
        <v>0</v>
      </c>
      <c r="AB50" s="217">
        <v>0</v>
      </c>
      <c r="AC50" s="54" t="s">
        <v>1515</v>
      </c>
      <c r="AD50" s="60" t="s">
        <v>1516</v>
      </c>
    </row>
    <row r="51" spans="2:30">
      <c r="B51" s="27">
        <v>44</v>
      </c>
      <c r="C51" s="36">
        <v>44987</v>
      </c>
      <c r="D51" s="66" t="s">
        <v>1519</v>
      </c>
      <c r="E51" s="66" t="s">
        <v>1520</v>
      </c>
      <c r="F51" s="15" t="s">
        <v>1521</v>
      </c>
      <c r="G51" s="15" t="s">
        <v>1522</v>
      </c>
      <c r="H51" s="15" t="s">
        <v>1523</v>
      </c>
      <c r="I51" s="15" t="s">
        <v>1524</v>
      </c>
      <c r="J51" s="27">
        <v>20</v>
      </c>
      <c r="K51" s="27">
        <v>5.5</v>
      </c>
      <c r="L51" s="29" t="s">
        <v>1381</v>
      </c>
      <c r="M51" s="27" t="s">
        <v>1382</v>
      </c>
      <c r="N51" s="27">
        <v>20</v>
      </c>
      <c r="O51" s="28" t="s">
        <v>1383</v>
      </c>
      <c r="P51" s="321" t="s">
        <v>1384</v>
      </c>
      <c r="Q51" s="53" t="s">
        <v>1525</v>
      </c>
      <c r="R51" s="53" t="s">
        <v>1526</v>
      </c>
      <c r="S51" s="54">
        <v>3.5</v>
      </c>
      <c r="T51" s="69"/>
      <c r="U51" s="69" t="str">
        <f t="shared" si="0"/>
        <v/>
      </c>
      <c r="V51" s="214"/>
      <c r="W51" s="119" t="s">
        <v>1527</v>
      </c>
      <c r="X51" s="53" t="s">
        <v>1528</v>
      </c>
      <c r="Y51" s="54">
        <v>1</v>
      </c>
      <c r="Z51" s="189" t="s">
        <v>600</v>
      </c>
      <c r="AA51" s="54">
        <v>1</v>
      </c>
      <c r="AB51" s="217">
        <v>0</v>
      </c>
      <c r="AC51" s="54" t="s">
        <v>1425</v>
      </c>
      <c r="AD51" s="60" t="s">
        <v>1426</v>
      </c>
    </row>
    <row r="52" spans="2:30">
      <c r="B52" s="27">
        <v>45</v>
      </c>
      <c r="C52" s="36">
        <v>44987</v>
      </c>
      <c r="D52" s="66" t="s">
        <v>1519</v>
      </c>
      <c r="E52" s="66" t="s">
        <v>1520</v>
      </c>
      <c r="F52" s="15" t="s">
        <v>1521</v>
      </c>
      <c r="G52" s="15" t="s">
        <v>1522</v>
      </c>
      <c r="H52" s="15" t="s">
        <v>1523</v>
      </c>
      <c r="I52" s="15" t="s">
        <v>1524</v>
      </c>
      <c r="J52" s="27">
        <v>20</v>
      </c>
      <c r="K52" s="27">
        <v>5.5</v>
      </c>
      <c r="L52" s="29" t="s">
        <v>1381</v>
      </c>
      <c r="M52" s="27" t="s">
        <v>1382</v>
      </c>
      <c r="N52" s="27">
        <v>20</v>
      </c>
      <c r="O52" s="28" t="s">
        <v>1383</v>
      </c>
      <c r="P52" s="321" t="s">
        <v>1384</v>
      </c>
      <c r="Q52" s="53" t="s">
        <v>1525</v>
      </c>
      <c r="R52" s="53" t="s">
        <v>1526</v>
      </c>
      <c r="S52" s="54">
        <v>8</v>
      </c>
      <c r="T52" s="69"/>
      <c r="U52" s="69" t="str">
        <f t="shared" si="0"/>
        <v/>
      </c>
      <c r="V52" s="214"/>
      <c r="W52" s="119" t="s">
        <v>1527</v>
      </c>
      <c r="X52" s="53" t="s">
        <v>1528</v>
      </c>
      <c r="Y52" s="54">
        <v>1</v>
      </c>
      <c r="Z52" s="189" t="s">
        <v>600</v>
      </c>
      <c r="AA52" s="54">
        <v>1</v>
      </c>
      <c r="AB52" s="217">
        <v>0</v>
      </c>
      <c r="AC52" s="54" t="s">
        <v>1425</v>
      </c>
      <c r="AD52" s="60" t="s">
        <v>1426</v>
      </c>
    </row>
    <row r="53" spans="2:30">
      <c r="B53" s="27">
        <v>46</v>
      </c>
      <c r="C53" s="36">
        <v>44987</v>
      </c>
      <c r="D53" s="66" t="s">
        <v>1519</v>
      </c>
      <c r="E53" s="66" t="s">
        <v>1520</v>
      </c>
      <c r="F53" s="15" t="s">
        <v>1521</v>
      </c>
      <c r="G53" s="15" t="s">
        <v>1522</v>
      </c>
      <c r="H53" s="15" t="s">
        <v>1523</v>
      </c>
      <c r="I53" s="15" t="s">
        <v>1524</v>
      </c>
      <c r="J53" s="27">
        <v>20</v>
      </c>
      <c r="K53" s="27">
        <v>5.5</v>
      </c>
      <c r="L53" s="29" t="s">
        <v>1381</v>
      </c>
      <c r="M53" s="27" t="s">
        <v>1382</v>
      </c>
      <c r="N53" s="27">
        <v>20</v>
      </c>
      <c r="O53" s="28" t="s">
        <v>1383</v>
      </c>
      <c r="P53" s="321" t="s">
        <v>1384</v>
      </c>
      <c r="Q53" s="53" t="s">
        <v>1525</v>
      </c>
      <c r="R53" s="53" t="s">
        <v>1526</v>
      </c>
      <c r="S53" s="54">
        <v>10</v>
      </c>
      <c r="T53" s="69">
        <v>17.29</v>
      </c>
      <c r="U53" s="69">
        <f t="shared" si="0"/>
        <v>1.7289999999999999</v>
      </c>
      <c r="V53" s="214"/>
      <c r="W53" s="119" t="s">
        <v>1527</v>
      </c>
      <c r="X53" s="53" t="s">
        <v>1528</v>
      </c>
      <c r="Y53" s="54">
        <v>1</v>
      </c>
      <c r="Z53" s="189" t="s">
        <v>600</v>
      </c>
      <c r="AA53" s="54">
        <v>1</v>
      </c>
      <c r="AB53" s="217">
        <v>0</v>
      </c>
      <c r="AC53" s="54" t="s">
        <v>1425</v>
      </c>
      <c r="AD53" s="60" t="s">
        <v>1529</v>
      </c>
    </row>
    <row r="54" spans="2:30">
      <c r="B54" s="27">
        <v>47</v>
      </c>
      <c r="C54" s="36">
        <v>44987</v>
      </c>
      <c r="D54" s="66" t="s">
        <v>1519</v>
      </c>
      <c r="E54" s="66" t="s">
        <v>1520</v>
      </c>
      <c r="F54" s="15" t="s">
        <v>1521</v>
      </c>
      <c r="G54" s="15" t="s">
        <v>1522</v>
      </c>
      <c r="H54" s="15" t="s">
        <v>1523</v>
      </c>
      <c r="I54" s="15" t="s">
        <v>1524</v>
      </c>
      <c r="J54" s="27">
        <v>20</v>
      </c>
      <c r="K54" s="27">
        <v>5.5</v>
      </c>
      <c r="L54" s="29" t="s">
        <v>1381</v>
      </c>
      <c r="M54" s="27" t="s">
        <v>1382</v>
      </c>
      <c r="N54" s="27">
        <v>20</v>
      </c>
      <c r="O54" s="28" t="s">
        <v>1383</v>
      </c>
      <c r="P54" s="321" t="s">
        <v>1384</v>
      </c>
      <c r="Q54" s="53" t="s">
        <v>1530</v>
      </c>
      <c r="R54" s="53" t="s">
        <v>1526</v>
      </c>
      <c r="S54" s="54">
        <v>10</v>
      </c>
      <c r="T54" s="69"/>
      <c r="U54" s="69" t="str">
        <f t="shared" si="0"/>
        <v/>
      </c>
      <c r="V54" s="214"/>
      <c r="W54" s="119" t="s">
        <v>1527</v>
      </c>
      <c r="X54" s="53" t="s">
        <v>1528</v>
      </c>
      <c r="Y54" s="54">
        <v>1</v>
      </c>
      <c r="Z54" s="189" t="s">
        <v>600</v>
      </c>
      <c r="AA54" s="54">
        <v>1</v>
      </c>
      <c r="AB54" s="217">
        <v>0</v>
      </c>
      <c r="AC54" s="54" t="s">
        <v>1425</v>
      </c>
      <c r="AD54" s="60" t="s">
        <v>1426</v>
      </c>
    </row>
    <row r="55" spans="2:30">
      <c r="B55" s="27">
        <v>48</v>
      </c>
      <c r="C55" s="36">
        <v>44987</v>
      </c>
      <c r="D55" s="66" t="s">
        <v>1519</v>
      </c>
      <c r="E55" s="66" t="s">
        <v>1520</v>
      </c>
      <c r="F55" s="15" t="s">
        <v>1521</v>
      </c>
      <c r="G55" s="15" t="s">
        <v>1522</v>
      </c>
      <c r="H55" s="15" t="s">
        <v>1523</v>
      </c>
      <c r="I55" s="15" t="s">
        <v>1524</v>
      </c>
      <c r="J55" s="27">
        <v>20</v>
      </c>
      <c r="K55" s="27">
        <v>5.5</v>
      </c>
      <c r="L55" s="29" t="s">
        <v>1381</v>
      </c>
      <c r="M55" s="27" t="s">
        <v>1382</v>
      </c>
      <c r="N55" s="27">
        <v>20</v>
      </c>
      <c r="O55" s="28" t="s">
        <v>1383</v>
      </c>
      <c r="P55" s="321" t="s">
        <v>1384</v>
      </c>
      <c r="Q55" s="53" t="s">
        <v>1525</v>
      </c>
      <c r="R55" s="53" t="s">
        <v>1526</v>
      </c>
      <c r="S55" s="54">
        <v>12</v>
      </c>
      <c r="T55" s="69"/>
      <c r="U55" s="69" t="str">
        <f t="shared" si="0"/>
        <v/>
      </c>
      <c r="V55" s="214"/>
      <c r="W55" s="119" t="s">
        <v>1527</v>
      </c>
      <c r="X55" s="53" t="s">
        <v>1528</v>
      </c>
      <c r="Y55" s="54">
        <v>1</v>
      </c>
      <c r="Z55" s="189" t="s">
        <v>600</v>
      </c>
      <c r="AA55" s="54">
        <v>1</v>
      </c>
      <c r="AB55" s="217">
        <v>0</v>
      </c>
      <c r="AC55" s="54" t="s">
        <v>1425</v>
      </c>
      <c r="AD55" s="60" t="s">
        <v>1426</v>
      </c>
    </row>
    <row r="56" spans="2:30">
      <c r="B56" s="27">
        <v>49</v>
      </c>
      <c r="C56" s="36">
        <v>44987</v>
      </c>
      <c r="D56" s="66" t="s">
        <v>1519</v>
      </c>
      <c r="E56" s="66" t="s">
        <v>1520</v>
      </c>
      <c r="F56" s="15" t="s">
        <v>1521</v>
      </c>
      <c r="G56" s="15" t="s">
        <v>1522</v>
      </c>
      <c r="H56" s="15" t="s">
        <v>1523</v>
      </c>
      <c r="I56" s="15" t="s">
        <v>1524</v>
      </c>
      <c r="J56" s="27">
        <v>20</v>
      </c>
      <c r="K56" s="27">
        <v>5.5</v>
      </c>
      <c r="L56" s="29" t="s">
        <v>1381</v>
      </c>
      <c r="M56" s="27" t="s">
        <v>1382</v>
      </c>
      <c r="N56" s="27">
        <v>20</v>
      </c>
      <c r="O56" s="28" t="s">
        <v>1383</v>
      </c>
      <c r="P56" s="321" t="s">
        <v>1384</v>
      </c>
      <c r="Q56" s="53" t="s">
        <v>1531</v>
      </c>
      <c r="R56" s="53" t="s">
        <v>1526</v>
      </c>
      <c r="S56" s="54">
        <v>8</v>
      </c>
      <c r="T56" s="69"/>
      <c r="U56" s="69" t="str">
        <f t="shared" si="0"/>
        <v/>
      </c>
      <c r="V56" s="214"/>
      <c r="W56" s="119" t="s">
        <v>1527</v>
      </c>
      <c r="X56" s="53" t="s">
        <v>1528</v>
      </c>
      <c r="Y56" s="54">
        <v>1</v>
      </c>
      <c r="Z56" s="189" t="s">
        <v>600</v>
      </c>
      <c r="AA56" s="54">
        <v>1</v>
      </c>
      <c r="AB56" s="217">
        <v>0</v>
      </c>
      <c r="AC56" s="54" t="s">
        <v>1425</v>
      </c>
      <c r="AD56" s="60" t="s">
        <v>1426</v>
      </c>
    </row>
    <row r="57" spans="2:30">
      <c r="B57" s="27">
        <v>50</v>
      </c>
      <c r="C57" s="36">
        <v>44987</v>
      </c>
      <c r="D57" s="66" t="s">
        <v>1519</v>
      </c>
      <c r="E57" s="66" t="s">
        <v>1520</v>
      </c>
      <c r="F57" s="15" t="s">
        <v>1521</v>
      </c>
      <c r="G57" s="15" t="s">
        <v>1522</v>
      </c>
      <c r="H57" s="15" t="s">
        <v>1523</v>
      </c>
      <c r="I57" s="15" t="s">
        <v>1524</v>
      </c>
      <c r="J57" s="27">
        <v>20</v>
      </c>
      <c r="K57" s="27">
        <v>5.5</v>
      </c>
      <c r="L57" s="29" t="s">
        <v>1381</v>
      </c>
      <c r="M57" s="27" t="s">
        <v>1382</v>
      </c>
      <c r="N57" s="27">
        <v>20</v>
      </c>
      <c r="O57" s="28" t="s">
        <v>1383</v>
      </c>
      <c r="P57" s="321" t="s">
        <v>1384</v>
      </c>
      <c r="Q57" s="53" t="s">
        <v>1532</v>
      </c>
      <c r="R57" s="53" t="s">
        <v>1526</v>
      </c>
      <c r="S57" s="54">
        <v>8</v>
      </c>
      <c r="T57" s="69"/>
      <c r="U57" s="69" t="str">
        <f t="shared" si="0"/>
        <v/>
      </c>
      <c r="V57" s="214"/>
      <c r="W57" s="119" t="s">
        <v>1527</v>
      </c>
      <c r="X57" s="53" t="s">
        <v>1528</v>
      </c>
      <c r="Y57" s="54">
        <v>1</v>
      </c>
      <c r="Z57" s="189" t="s">
        <v>600</v>
      </c>
      <c r="AA57" s="54">
        <v>1</v>
      </c>
      <c r="AB57" s="217">
        <v>0</v>
      </c>
      <c r="AC57" s="54" t="s">
        <v>1425</v>
      </c>
      <c r="AD57" s="60" t="s">
        <v>1426</v>
      </c>
    </row>
    <row r="58" spans="2:30">
      <c r="B58" s="27">
        <v>51</v>
      </c>
      <c r="C58" s="36">
        <v>44987</v>
      </c>
      <c r="D58" s="66" t="s">
        <v>1519</v>
      </c>
      <c r="E58" s="66" t="s">
        <v>1520</v>
      </c>
      <c r="F58" s="15" t="s">
        <v>1521</v>
      </c>
      <c r="G58" s="15" t="s">
        <v>1522</v>
      </c>
      <c r="H58" s="15" t="s">
        <v>1523</v>
      </c>
      <c r="I58" s="15" t="s">
        <v>1524</v>
      </c>
      <c r="J58" s="27">
        <v>20</v>
      </c>
      <c r="K58" s="27">
        <v>5.5</v>
      </c>
      <c r="L58" s="29" t="s">
        <v>1381</v>
      </c>
      <c r="M58" s="27" t="s">
        <v>1382</v>
      </c>
      <c r="N58" s="27">
        <v>20</v>
      </c>
      <c r="O58" s="28" t="s">
        <v>1383</v>
      </c>
      <c r="P58" s="321" t="s">
        <v>1384</v>
      </c>
      <c r="Q58" s="53" t="s">
        <v>1533</v>
      </c>
      <c r="R58" s="53" t="s">
        <v>1526</v>
      </c>
      <c r="S58" s="54">
        <v>8</v>
      </c>
      <c r="T58" s="69"/>
      <c r="U58" s="69" t="str">
        <f t="shared" si="0"/>
        <v/>
      </c>
      <c r="V58" s="214"/>
      <c r="W58" s="119" t="s">
        <v>1527</v>
      </c>
      <c r="X58" s="53" t="s">
        <v>1528</v>
      </c>
      <c r="Y58" s="54">
        <v>1</v>
      </c>
      <c r="Z58" s="189" t="s">
        <v>600</v>
      </c>
      <c r="AA58" s="54">
        <v>1</v>
      </c>
      <c r="AB58" s="217">
        <v>0</v>
      </c>
      <c r="AC58" s="54" t="s">
        <v>1425</v>
      </c>
      <c r="AD58" s="60" t="s">
        <v>1426</v>
      </c>
    </row>
    <row r="59" spans="2:30">
      <c r="B59" s="27">
        <v>52</v>
      </c>
      <c r="C59" s="36">
        <v>44987</v>
      </c>
      <c r="D59" s="66" t="s">
        <v>1519</v>
      </c>
      <c r="E59" s="66" t="s">
        <v>1520</v>
      </c>
      <c r="F59" s="15" t="s">
        <v>1521</v>
      </c>
      <c r="G59" s="15" t="s">
        <v>1522</v>
      </c>
      <c r="H59" s="15" t="s">
        <v>1523</v>
      </c>
      <c r="I59" s="15" t="s">
        <v>1524</v>
      </c>
      <c r="J59" s="27">
        <v>20</v>
      </c>
      <c r="K59" s="27">
        <v>5.5</v>
      </c>
      <c r="L59" s="29" t="s">
        <v>1381</v>
      </c>
      <c r="M59" s="27" t="s">
        <v>1382</v>
      </c>
      <c r="N59" s="27">
        <v>20</v>
      </c>
      <c r="O59" s="28" t="s">
        <v>1383</v>
      </c>
      <c r="P59" s="321" t="s">
        <v>1384</v>
      </c>
      <c r="Q59" s="53" t="s">
        <v>1534</v>
      </c>
      <c r="R59" s="53" t="s">
        <v>1535</v>
      </c>
      <c r="S59" s="54">
        <v>10</v>
      </c>
      <c r="T59" s="69">
        <v>8.7899999999999991</v>
      </c>
      <c r="U59" s="69">
        <f t="shared" si="0"/>
        <v>0.87899999999999989</v>
      </c>
      <c r="V59" s="214"/>
      <c r="W59" s="119" t="s">
        <v>1527</v>
      </c>
      <c r="X59" s="53" t="s">
        <v>1528</v>
      </c>
      <c r="Y59" s="54">
        <v>1</v>
      </c>
      <c r="Z59" s="189" t="s">
        <v>600</v>
      </c>
      <c r="AA59" s="54">
        <v>1</v>
      </c>
      <c r="AB59" s="217">
        <v>0</v>
      </c>
      <c r="AC59" s="54" t="s">
        <v>1425</v>
      </c>
      <c r="AD59" s="60" t="s">
        <v>1529</v>
      </c>
    </row>
    <row r="60" spans="2:30">
      <c r="B60" s="27">
        <v>53</v>
      </c>
      <c r="C60" s="36">
        <v>44987</v>
      </c>
      <c r="D60" s="66" t="s">
        <v>1519</v>
      </c>
      <c r="E60" s="66" t="s">
        <v>1520</v>
      </c>
      <c r="F60" s="15" t="s">
        <v>1521</v>
      </c>
      <c r="G60" s="15" t="s">
        <v>1522</v>
      </c>
      <c r="H60" s="15" t="s">
        <v>1523</v>
      </c>
      <c r="I60" s="15" t="s">
        <v>1524</v>
      </c>
      <c r="J60" s="27">
        <v>20</v>
      </c>
      <c r="K60" s="27">
        <v>5.5</v>
      </c>
      <c r="L60" s="29" t="s">
        <v>1381</v>
      </c>
      <c r="M60" s="27" t="s">
        <v>1382</v>
      </c>
      <c r="N60" s="27">
        <v>20</v>
      </c>
      <c r="O60" s="28" t="s">
        <v>1383</v>
      </c>
      <c r="P60" s="321" t="s">
        <v>1384</v>
      </c>
      <c r="Q60" s="53" t="s">
        <v>1536</v>
      </c>
      <c r="R60" s="53" t="s">
        <v>1535</v>
      </c>
      <c r="S60" s="54">
        <v>10</v>
      </c>
      <c r="T60" s="69"/>
      <c r="U60" s="69" t="str">
        <f t="shared" si="0"/>
        <v/>
      </c>
      <c r="V60" s="214"/>
      <c r="W60" s="119" t="s">
        <v>1527</v>
      </c>
      <c r="X60" s="53" t="s">
        <v>1528</v>
      </c>
      <c r="Y60" s="54">
        <v>1</v>
      </c>
      <c r="Z60" s="189" t="s">
        <v>600</v>
      </c>
      <c r="AA60" s="54">
        <v>1</v>
      </c>
      <c r="AB60" s="217">
        <v>0</v>
      </c>
      <c r="AC60" s="54" t="s">
        <v>1425</v>
      </c>
      <c r="AD60" s="60" t="s">
        <v>1426</v>
      </c>
    </row>
    <row r="61" spans="2:30">
      <c r="B61" s="27">
        <v>54</v>
      </c>
      <c r="C61" s="36">
        <v>44987</v>
      </c>
      <c r="D61" s="66" t="s">
        <v>1519</v>
      </c>
      <c r="E61" s="66" t="s">
        <v>1520</v>
      </c>
      <c r="F61" s="15" t="s">
        <v>1521</v>
      </c>
      <c r="G61" s="15" t="s">
        <v>1522</v>
      </c>
      <c r="H61" s="15" t="s">
        <v>1523</v>
      </c>
      <c r="I61" s="15" t="s">
        <v>1524</v>
      </c>
      <c r="J61" s="27">
        <v>20</v>
      </c>
      <c r="K61" s="27">
        <v>5.5</v>
      </c>
      <c r="L61" s="29" t="s">
        <v>1381</v>
      </c>
      <c r="M61" s="27" t="s">
        <v>1382</v>
      </c>
      <c r="N61" s="27">
        <v>20</v>
      </c>
      <c r="O61" s="28" t="s">
        <v>1383</v>
      </c>
      <c r="P61" s="321" t="s">
        <v>1384</v>
      </c>
      <c r="Q61" s="53" t="s">
        <v>1537</v>
      </c>
      <c r="R61" s="53" t="s">
        <v>1535</v>
      </c>
      <c r="S61" s="54">
        <v>10</v>
      </c>
      <c r="T61" s="69"/>
      <c r="U61" s="69" t="str">
        <f t="shared" si="0"/>
        <v/>
      </c>
      <c r="V61" s="214"/>
      <c r="W61" s="119" t="s">
        <v>1527</v>
      </c>
      <c r="X61" s="53" t="s">
        <v>1528</v>
      </c>
      <c r="Y61" s="54">
        <v>1</v>
      </c>
      <c r="Z61" s="189" t="s">
        <v>600</v>
      </c>
      <c r="AA61" s="54">
        <v>1</v>
      </c>
      <c r="AB61" s="217">
        <v>0</v>
      </c>
      <c r="AC61" s="54" t="s">
        <v>1425</v>
      </c>
      <c r="AD61" s="60" t="s">
        <v>1426</v>
      </c>
    </row>
    <row r="62" spans="2:30">
      <c r="B62" s="27">
        <v>55</v>
      </c>
      <c r="C62" s="36">
        <v>44987</v>
      </c>
      <c r="D62" s="66" t="s">
        <v>1538</v>
      </c>
      <c r="E62" s="66" t="s">
        <v>1539</v>
      </c>
      <c r="F62" s="15" t="s">
        <v>1540</v>
      </c>
      <c r="G62" s="15" t="s">
        <v>1541</v>
      </c>
      <c r="H62" s="15" t="s">
        <v>1542</v>
      </c>
      <c r="I62" s="15" t="s">
        <v>1543</v>
      </c>
      <c r="J62" s="27">
        <v>225</v>
      </c>
      <c r="K62" s="27">
        <v>46.1</v>
      </c>
      <c r="L62" s="29" t="s">
        <v>1381</v>
      </c>
      <c r="M62" s="27" t="s">
        <v>1470</v>
      </c>
      <c r="N62" s="27">
        <v>10</v>
      </c>
      <c r="O62" s="28" t="s">
        <v>1544</v>
      </c>
      <c r="P62" s="321" t="s">
        <v>1384</v>
      </c>
      <c r="Q62" s="53" t="s">
        <v>1545</v>
      </c>
      <c r="R62" s="53" t="s">
        <v>1425</v>
      </c>
      <c r="S62" s="54">
        <v>10</v>
      </c>
      <c r="T62" s="69"/>
      <c r="U62" s="69" t="str">
        <f t="shared" si="0"/>
        <v/>
      </c>
      <c r="V62" s="214"/>
      <c r="W62" s="119" t="s">
        <v>1527</v>
      </c>
      <c r="X62" s="53" t="s">
        <v>350</v>
      </c>
      <c r="Y62" s="54">
        <v>0</v>
      </c>
      <c r="Z62" s="189"/>
      <c r="AA62" s="54">
        <v>0</v>
      </c>
      <c r="AB62" s="217">
        <v>0</v>
      </c>
      <c r="AC62" s="54" t="s">
        <v>1425</v>
      </c>
      <c r="AD62" s="60" t="s">
        <v>1546</v>
      </c>
    </row>
    <row r="63" spans="2:30">
      <c r="B63" s="27">
        <v>56</v>
      </c>
      <c r="C63" s="36">
        <v>45049</v>
      </c>
      <c r="D63" s="66" t="s">
        <v>1538</v>
      </c>
      <c r="E63" s="66" t="s">
        <v>1539</v>
      </c>
      <c r="F63" s="15" t="s">
        <v>1540</v>
      </c>
      <c r="G63" s="15" t="s">
        <v>1541</v>
      </c>
      <c r="H63" s="15" t="s">
        <v>1542</v>
      </c>
      <c r="I63" s="15" t="s">
        <v>1543</v>
      </c>
      <c r="J63" s="27">
        <v>225</v>
      </c>
      <c r="K63" s="27">
        <v>46.1</v>
      </c>
      <c r="L63" s="29" t="s">
        <v>1381</v>
      </c>
      <c r="M63" s="27" t="s">
        <v>1470</v>
      </c>
      <c r="N63" s="27">
        <v>10</v>
      </c>
      <c r="O63" s="28" t="s">
        <v>1544</v>
      </c>
      <c r="P63" s="321" t="s">
        <v>1384</v>
      </c>
      <c r="Q63" s="53" t="s">
        <v>1547</v>
      </c>
      <c r="R63" s="53" t="s">
        <v>1425</v>
      </c>
      <c r="S63" s="54">
        <v>10</v>
      </c>
      <c r="T63" s="69"/>
      <c r="U63" s="69" t="str">
        <f t="shared" si="0"/>
        <v/>
      </c>
      <c r="V63" s="214"/>
      <c r="W63" s="119"/>
      <c r="X63" s="53"/>
      <c r="Y63" s="54">
        <v>0</v>
      </c>
      <c r="Z63" s="189"/>
      <c r="AA63" s="54">
        <v>0</v>
      </c>
      <c r="AB63" s="217">
        <v>0</v>
      </c>
      <c r="AC63" s="54" t="s">
        <v>1425</v>
      </c>
      <c r="AD63" s="60" t="s">
        <v>1546</v>
      </c>
    </row>
    <row r="64" spans="2:30">
      <c r="B64" s="27">
        <v>57</v>
      </c>
      <c r="C64" s="36">
        <v>45049</v>
      </c>
      <c r="D64" s="66" t="s">
        <v>1538</v>
      </c>
      <c r="E64" s="66" t="s">
        <v>1539</v>
      </c>
      <c r="F64" s="15" t="s">
        <v>1540</v>
      </c>
      <c r="G64" s="15" t="s">
        <v>1541</v>
      </c>
      <c r="H64" s="15" t="s">
        <v>1542</v>
      </c>
      <c r="I64" s="15" t="s">
        <v>1543</v>
      </c>
      <c r="J64" s="27">
        <v>225</v>
      </c>
      <c r="K64" s="27">
        <v>46.1</v>
      </c>
      <c r="L64" s="29" t="s">
        <v>1381</v>
      </c>
      <c r="M64" s="27" t="s">
        <v>1470</v>
      </c>
      <c r="N64" s="27">
        <v>10</v>
      </c>
      <c r="O64" s="28" t="s">
        <v>1544</v>
      </c>
      <c r="P64" s="321" t="s">
        <v>1384</v>
      </c>
      <c r="Q64" s="53" t="s">
        <v>1548</v>
      </c>
      <c r="R64" s="53" t="s">
        <v>1425</v>
      </c>
      <c r="S64" s="54">
        <v>10</v>
      </c>
      <c r="T64" s="69"/>
      <c r="U64" s="69" t="str">
        <f t="shared" si="0"/>
        <v/>
      </c>
      <c r="V64" s="214"/>
      <c r="W64" s="119"/>
      <c r="X64" s="53"/>
      <c r="Y64" s="54">
        <v>0</v>
      </c>
      <c r="Z64" s="189"/>
      <c r="AA64" s="54">
        <v>0</v>
      </c>
      <c r="AB64" s="217">
        <v>0</v>
      </c>
      <c r="AC64" s="54" t="s">
        <v>1425</v>
      </c>
      <c r="AD64" s="60" t="s">
        <v>1546</v>
      </c>
    </row>
    <row r="65" spans="2:30">
      <c r="B65" s="27">
        <v>58</v>
      </c>
      <c r="C65" s="36">
        <v>45049</v>
      </c>
      <c r="D65" s="66" t="s">
        <v>1538</v>
      </c>
      <c r="E65" s="66" t="s">
        <v>1539</v>
      </c>
      <c r="F65" s="15" t="s">
        <v>1540</v>
      </c>
      <c r="G65" s="15" t="s">
        <v>1541</v>
      </c>
      <c r="H65" s="15" t="s">
        <v>1542</v>
      </c>
      <c r="I65" s="15" t="s">
        <v>1543</v>
      </c>
      <c r="J65" s="27">
        <v>225</v>
      </c>
      <c r="K65" s="27">
        <v>46.1</v>
      </c>
      <c r="L65" s="29" t="s">
        <v>1381</v>
      </c>
      <c r="M65" s="27" t="s">
        <v>1470</v>
      </c>
      <c r="N65" s="27">
        <v>10</v>
      </c>
      <c r="O65" s="28" t="s">
        <v>1544</v>
      </c>
      <c r="P65" s="321" t="s">
        <v>1384</v>
      </c>
      <c r="Q65" s="53" t="s">
        <v>1549</v>
      </c>
      <c r="R65" s="53" t="s">
        <v>1550</v>
      </c>
      <c r="S65" s="54">
        <v>10</v>
      </c>
      <c r="T65" s="69"/>
      <c r="U65" s="69" t="str">
        <f t="shared" si="0"/>
        <v/>
      </c>
      <c r="V65" s="214"/>
      <c r="W65" s="119"/>
      <c r="X65" s="53"/>
      <c r="Y65" s="54">
        <v>0</v>
      </c>
      <c r="Z65" s="189"/>
      <c r="AA65" s="54">
        <v>0</v>
      </c>
      <c r="AB65" s="217">
        <v>0</v>
      </c>
      <c r="AC65" s="54" t="s">
        <v>1425</v>
      </c>
      <c r="AD65" s="60" t="s">
        <v>1551</v>
      </c>
    </row>
    <row r="66" spans="2:30">
      <c r="B66" s="27">
        <v>59</v>
      </c>
      <c r="C66" s="36">
        <v>44987</v>
      </c>
      <c r="D66" s="66" t="s">
        <v>555</v>
      </c>
      <c r="E66" s="66" t="s">
        <v>1552</v>
      </c>
      <c r="F66" s="15" t="s">
        <v>1553</v>
      </c>
      <c r="G66" s="15" t="s">
        <v>1554</v>
      </c>
      <c r="H66" s="15" t="s">
        <v>1555</v>
      </c>
      <c r="I66" s="15" t="s">
        <v>1556</v>
      </c>
      <c r="J66" s="27">
        <v>84</v>
      </c>
      <c r="K66" s="27">
        <v>25.1</v>
      </c>
      <c r="L66" s="29" t="s">
        <v>1381</v>
      </c>
      <c r="M66" s="27" t="s">
        <v>1421</v>
      </c>
      <c r="N66" s="27">
        <v>15</v>
      </c>
      <c r="O66" s="28" t="s">
        <v>1383</v>
      </c>
      <c r="P66" s="321" t="s">
        <v>1384</v>
      </c>
      <c r="Q66" s="53" t="s">
        <v>1557</v>
      </c>
      <c r="R66" s="15" t="s">
        <v>1425</v>
      </c>
      <c r="S66" s="54">
        <v>3.5</v>
      </c>
      <c r="T66" s="69"/>
      <c r="U66" s="69" t="str">
        <f t="shared" si="0"/>
        <v/>
      </c>
      <c r="V66" s="214"/>
      <c r="W66" s="119" t="s">
        <v>1527</v>
      </c>
      <c r="X66" s="53" t="s">
        <v>350</v>
      </c>
      <c r="Y66" s="54">
        <v>0</v>
      </c>
      <c r="Z66" s="189"/>
      <c r="AA66" s="54">
        <v>0</v>
      </c>
      <c r="AB66" s="217">
        <v>1</v>
      </c>
      <c r="AC66" s="54" t="s">
        <v>1425</v>
      </c>
      <c r="AD66" s="60" t="s">
        <v>1558</v>
      </c>
    </row>
    <row r="67" spans="2:30">
      <c r="B67" s="27">
        <v>60</v>
      </c>
      <c r="C67" s="36">
        <v>44987</v>
      </c>
      <c r="D67" s="66" t="s">
        <v>555</v>
      </c>
      <c r="E67" s="66" t="s">
        <v>1552</v>
      </c>
      <c r="F67" s="15" t="s">
        <v>1553</v>
      </c>
      <c r="G67" s="15" t="s">
        <v>1554</v>
      </c>
      <c r="H67" s="15" t="s">
        <v>1555</v>
      </c>
      <c r="I67" s="15" t="s">
        <v>1556</v>
      </c>
      <c r="J67" s="27">
        <v>84</v>
      </c>
      <c r="K67" s="27">
        <v>25.1</v>
      </c>
      <c r="L67" s="29" t="s">
        <v>1381</v>
      </c>
      <c r="M67" s="27" t="s">
        <v>1421</v>
      </c>
      <c r="N67" s="27">
        <v>15</v>
      </c>
      <c r="O67" s="28" t="s">
        <v>1383</v>
      </c>
      <c r="P67" s="321" t="s">
        <v>1384</v>
      </c>
      <c r="Q67" s="53" t="s">
        <v>1559</v>
      </c>
      <c r="R67" s="15" t="s">
        <v>1425</v>
      </c>
      <c r="S67" s="54">
        <v>10</v>
      </c>
      <c r="T67" s="69"/>
      <c r="U67" s="69" t="str">
        <f t="shared" si="0"/>
        <v/>
      </c>
      <c r="V67" s="214"/>
      <c r="W67" s="119" t="s">
        <v>1527</v>
      </c>
      <c r="X67" s="53" t="s">
        <v>350</v>
      </c>
      <c r="Y67" s="54">
        <v>0</v>
      </c>
      <c r="Z67" s="189"/>
      <c r="AA67" s="54">
        <v>0</v>
      </c>
      <c r="AB67" s="217">
        <v>1</v>
      </c>
      <c r="AC67" s="54" t="s">
        <v>1425</v>
      </c>
      <c r="AD67" s="60" t="s">
        <v>1558</v>
      </c>
    </row>
    <row r="68" spans="2:30">
      <c r="B68" s="27">
        <v>61</v>
      </c>
      <c r="C68" s="36">
        <v>44987</v>
      </c>
      <c r="D68" s="66" t="s">
        <v>1560</v>
      </c>
      <c r="E68" s="66" t="s">
        <v>1561</v>
      </c>
      <c r="F68" s="15" t="s">
        <v>1562</v>
      </c>
      <c r="G68" s="15" t="s">
        <v>1563</v>
      </c>
      <c r="H68" s="15" t="s">
        <v>1564</v>
      </c>
      <c r="I68" s="15" t="s">
        <v>1565</v>
      </c>
      <c r="J68" s="27">
        <v>112</v>
      </c>
      <c r="K68" s="27">
        <v>27.4</v>
      </c>
      <c r="L68" s="29" t="s">
        <v>1420</v>
      </c>
      <c r="M68" s="27" t="s">
        <v>1470</v>
      </c>
      <c r="N68" s="27">
        <v>21</v>
      </c>
      <c r="O68" s="28" t="s">
        <v>1566</v>
      </c>
      <c r="P68" s="321" t="s">
        <v>1384</v>
      </c>
      <c r="Q68" s="53" t="s">
        <v>852</v>
      </c>
      <c r="R68" s="15" t="s">
        <v>1567</v>
      </c>
      <c r="S68" s="54">
        <v>10</v>
      </c>
      <c r="T68" s="69"/>
      <c r="U68" s="69" t="str">
        <f t="shared" si="0"/>
        <v/>
      </c>
      <c r="V68" s="214" t="s">
        <v>19</v>
      </c>
      <c r="W68" s="119" t="s">
        <v>1475</v>
      </c>
      <c r="X68" s="53" t="s">
        <v>1568</v>
      </c>
      <c r="Y68" s="54">
        <v>1</v>
      </c>
      <c r="Z68" s="189" t="s">
        <v>600</v>
      </c>
      <c r="AA68" s="54">
        <v>0</v>
      </c>
      <c r="AB68" s="217">
        <v>0</v>
      </c>
      <c r="AC68" s="54" t="s">
        <v>1569</v>
      </c>
      <c r="AD68" s="60" t="s">
        <v>1570</v>
      </c>
    </row>
    <row r="69" spans="2:30">
      <c r="B69" s="27">
        <v>62</v>
      </c>
      <c r="C69" s="36">
        <v>44987</v>
      </c>
      <c r="D69" s="66" t="s">
        <v>1571</v>
      </c>
      <c r="E69" s="66" t="s">
        <v>1572</v>
      </c>
      <c r="F69" s="15" t="s">
        <v>1573</v>
      </c>
      <c r="G69" s="15" t="s">
        <v>1574</v>
      </c>
      <c r="H69" s="15" t="s">
        <v>1575</v>
      </c>
      <c r="I69" s="15" t="s">
        <v>1576</v>
      </c>
      <c r="J69" s="27">
        <v>62</v>
      </c>
      <c r="K69" s="27">
        <v>24.9</v>
      </c>
      <c r="L69" s="29" t="s">
        <v>1381</v>
      </c>
      <c r="M69" s="27" t="s">
        <v>1382</v>
      </c>
      <c r="N69" s="27">
        <v>22</v>
      </c>
      <c r="O69" s="28" t="s">
        <v>1566</v>
      </c>
      <c r="P69" s="321" t="s">
        <v>1384</v>
      </c>
      <c r="Q69" s="53" t="s">
        <v>1577</v>
      </c>
      <c r="R69" s="53" t="s">
        <v>1578</v>
      </c>
      <c r="S69" s="54">
        <v>10</v>
      </c>
      <c r="T69" s="69"/>
      <c r="U69" s="69" t="str">
        <f t="shared" si="0"/>
        <v/>
      </c>
      <c r="V69" s="214"/>
      <c r="W69" s="119" t="s">
        <v>1527</v>
      </c>
      <c r="X69" s="53" t="s">
        <v>350</v>
      </c>
      <c r="Y69" s="54">
        <v>0</v>
      </c>
      <c r="Z69" s="189" t="s">
        <v>600</v>
      </c>
      <c r="AA69" s="54">
        <v>1</v>
      </c>
      <c r="AB69" s="217">
        <v>1</v>
      </c>
      <c r="AC69" s="54" t="s">
        <v>1425</v>
      </c>
      <c r="AD69" s="60" t="s">
        <v>1426</v>
      </c>
    </row>
    <row r="70" spans="2:30">
      <c r="B70" s="27">
        <v>63</v>
      </c>
      <c r="C70" s="36">
        <v>44987</v>
      </c>
      <c r="D70" s="66" t="s">
        <v>1579</v>
      </c>
      <c r="E70" s="66" t="s">
        <v>1580</v>
      </c>
      <c r="F70" s="15" t="s">
        <v>1581</v>
      </c>
      <c r="G70" s="15" t="s">
        <v>1582</v>
      </c>
      <c r="H70" s="15" t="s">
        <v>1583</v>
      </c>
      <c r="I70" s="15" t="s">
        <v>1584</v>
      </c>
      <c r="J70" s="27">
        <v>75</v>
      </c>
      <c r="K70" s="27">
        <v>16.600000000000001</v>
      </c>
      <c r="L70" s="29" t="s">
        <v>1439</v>
      </c>
      <c r="M70" s="27" t="s">
        <v>1382</v>
      </c>
      <c r="N70" s="27">
        <v>25</v>
      </c>
      <c r="O70" s="15" t="s">
        <v>1585</v>
      </c>
      <c r="P70" s="15" t="s">
        <v>1472</v>
      </c>
      <c r="Q70" s="15" t="s">
        <v>1586</v>
      </c>
      <c r="R70" s="15" t="s">
        <v>1587</v>
      </c>
      <c r="S70" s="27">
        <v>10</v>
      </c>
      <c r="T70" s="69"/>
      <c r="U70" s="69" t="str">
        <f t="shared" si="0"/>
        <v/>
      </c>
      <c r="V70" s="214"/>
      <c r="W70" s="119" t="s">
        <v>1527</v>
      </c>
      <c r="X70" s="53" t="s">
        <v>350</v>
      </c>
      <c r="Y70" s="54">
        <v>0</v>
      </c>
      <c r="Z70" s="189" t="s">
        <v>600</v>
      </c>
      <c r="AA70" s="54">
        <v>1</v>
      </c>
      <c r="AB70" s="190">
        <v>0</v>
      </c>
      <c r="AC70" s="54" t="s">
        <v>1425</v>
      </c>
      <c r="AD70" s="60" t="s">
        <v>1588</v>
      </c>
    </row>
    <row r="71" spans="2:30">
      <c r="B71" s="27">
        <v>64</v>
      </c>
      <c r="C71" s="36">
        <v>44987</v>
      </c>
      <c r="D71" s="66" t="s">
        <v>1579</v>
      </c>
      <c r="E71" s="66" t="s">
        <v>1580</v>
      </c>
      <c r="F71" s="15" t="s">
        <v>1581</v>
      </c>
      <c r="G71" s="15" t="s">
        <v>1582</v>
      </c>
      <c r="H71" s="15" t="s">
        <v>1583</v>
      </c>
      <c r="I71" s="15" t="s">
        <v>1584</v>
      </c>
      <c r="J71" s="27">
        <v>75</v>
      </c>
      <c r="K71" s="27">
        <v>16.600000000000001</v>
      </c>
      <c r="L71" s="29" t="s">
        <v>1439</v>
      </c>
      <c r="M71" s="27" t="s">
        <v>1382</v>
      </c>
      <c r="N71" s="27">
        <v>25</v>
      </c>
      <c r="O71" s="15" t="s">
        <v>1585</v>
      </c>
      <c r="P71" s="15" t="s">
        <v>1472</v>
      </c>
      <c r="Q71" s="15" t="s">
        <v>1586</v>
      </c>
      <c r="R71" s="15" t="s">
        <v>1587</v>
      </c>
      <c r="S71" s="27">
        <v>14</v>
      </c>
      <c r="T71" s="69"/>
      <c r="U71" s="69" t="str">
        <f t="shared" si="0"/>
        <v/>
      </c>
      <c r="V71" s="214"/>
      <c r="W71" s="119" t="s">
        <v>1527</v>
      </c>
      <c r="X71" s="53" t="s">
        <v>350</v>
      </c>
      <c r="Y71" s="54">
        <v>0</v>
      </c>
      <c r="Z71" s="189" t="s">
        <v>600</v>
      </c>
      <c r="AA71" s="54">
        <v>1</v>
      </c>
      <c r="AB71" s="190">
        <v>0</v>
      </c>
      <c r="AC71" s="54" t="s">
        <v>1425</v>
      </c>
      <c r="AD71" s="60" t="s">
        <v>1588</v>
      </c>
    </row>
    <row r="72" spans="2:30">
      <c r="B72" s="27">
        <v>65</v>
      </c>
      <c r="C72" s="36">
        <v>44987</v>
      </c>
      <c r="D72" s="66" t="s">
        <v>1579</v>
      </c>
      <c r="E72" s="66" t="s">
        <v>1580</v>
      </c>
      <c r="F72" s="15" t="s">
        <v>1581</v>
      </c>
      <c r="G72" s="15" t="s">
        <v>1582</v>
      </c>
      <c r="H72" s="15" t="s">
        <v>1583</v>
      </c>
      <c r="I72" s="15" t="s">
        <v>1584</v>
      </c>
      <c r="J72" s="27">
        <v>75</v>
      </c>
      <c r="K72" s="27">
        <v>16.600000000000001</v>
      </c>
      <c r="L72" s="29" t="s">
        <v>1439</v>
      </c>
      <c r="M72" s="27" t="s">
        <v>1382</v>
      </c>
      <c r="N72" s="27">
        <v>25</v>
      </c>
      <c r="O72" s="15" t="s">
        <v>1585</v>
      </c>
      <c r="P72" s="15" t="s">
        <v>1472</v>
      </c>
      <c r="Q72" s="15" t="s">
        <v>1589</v>
      </c>
      <c r="R72" s="15" t="s">
        <v>1587</v>
      </c>
      <c r="S72" s="27">
        <v>10</v>
      </c>
      <c r="T72" s="69"/>
      <c r="U72" s="69" t="str">
        <f t="shared" si="0"/>
        <v/>
      </c>
      <c r="V72" s="214"/>
      <c r="W72" s="119" t="s">
        <v>1527</v>
      </c>
      <c r="X72" s="53" t="s">
        <v>350</v>
      </c>
      <c r="Y72" s="54">
        <v>0</v>
      </c>
      <c r="Z72" s="189" t="s">
        <v>600</v>
      </c>
      <c r="AA72" s="54">
        <v>1</v>
      </c>
      <c r="AB72" s="190">
        <v>0</v>
      </c>
      <c r="AC72" s="54" t="s">
        <v>1425</v>
      </c>
      <c r="AD72" s="60" t="s">
        <v>1588</v>
      </c>
    </row>
    <row r="73" spans="2:30">
      <c r="B73" s="27">
        <v>66</v>
      </c>
      <c r="C73" s="36">
        <v>44987</v>
      </c>
      <c r="D73" s="66" t="s">
        <v>1579</v>
      </c>
      <c r="E73" s="66" t="s">
        <v>1580</v>
      </c>
      <c r="F73" s="15" t="s">
        <v>1581</v>
      </c>
      <c r="G73" s="15" t="s">
        <v>1582</v>
      </c>
      <c r="H73" s="15" t="s">
        <v>1583</v>
      </c>
      <c r="I73" s="15" t="s">
        <v>1584</v>
      </c>
      <c r="J73" s="27">
        <v>75</v>
      </c>
      <c r="K73" s="27">
        <v>16.600000000000001</v>
      </c>
      <c r="L73" s="29" t="s">
        <v>1439</v>
      </c>
      <c r="M73" s="27" t="s">
        <v>1382</v>
      </c>
      <c r="N73" s="27">
        <v>25</v>
      </c>
      <c r="O73" s="15" t="s">
        <v>1585</v>
      </c>
      <c r="P73" s="15" t="s">
        <v>1472</v>
      </c>
      <c r="Q73" s="15" t="s">
        <v>1589</v>
      </c>
      <c r="R73" s="15" t="s">
        <v>1587</v>
      </c>
      <c r="S73" s="27">
        <v>14</v>
      </c>
      <c r="T73" s="69"/>
      <c r="U73" s="69" t="str">
        <f t="shared" ref="U73:U126" si="1">IF(T73/S73=0,"",T73/S73)</f>
        <v/>
      </c>
      <c r="V73" s="214"/>
      <c r="W73" s="119" t="s">
        <v>1527</v>
      </c>
      <c r="X73" s="53" t="s">
        <v>350</v>
      </c>
      <c r="Y73" s="54">
        <v>0</v>
      </c>
      <c r="Z73" s="189" t="s">
        <v>600</v>
      </c>
      <c r="AA73" s="54">
        <v>1</v>
      </c>
      <c r="AB73" s="190">
        <v>0</v>
      </c>
      <c r="AC73" s="54" t="s">
        <v>1425</v>
      </c>
      <c r="AD73" s="60" t="s">
        <v>1588</v>
      </c>
    </row>
    <row r="74" spans="2:30">
      <c r="B74" s="27">
        <v>67</v>
      </c>
      <c r="C74" s="36">
        <v>44987</v>
      </c>
      <c r="D74" s="66" t="s">
        <v>1579</v>
      </c>
      <c r="E74" s="66" t="s">
        <v>1580</v>
      </c>
      <c r="F74" s="15" t="s">
        <v>1581</v>
      </c>
      <c r="G74" s="15" t="s">
        <v>1582</v>
      </c>
      <c r="H74" s="15" t="s">
        <v>1583</v>
      </c>
      <c r="I74" s="15" t="s">
        <v>1584</v>
      </c>
      <c r="J74" s="27">
        <v>75</v>
      </c>
      <c r="K74" s="27">
        <v>16.600000000000001</v>
      </c>
      <c r="L74" s="29" t="s">
        <v>1439</v>
      </c>
      <c r="M74" s="27" t="s">
        <v>1382</v>
      </c>
      <c r="N74" s="27">
        <v>25</v>
      </c>
      <c r="O74" s="15" t="s">
        <v>1585</v>
      </c>
      <c r="P74" s="15" t="s">
        <v>1472</v>
      </c>
      <c r="Q74" s="15" t="s">
        <v>1590</v>
      </c>
      <c r="R74" s="15" t="s">
        <v>1587</v>
      </c>
      <c r="S74" s="27">
        <v>8</v>
      </c>
      <c r="T74" s="69"/>
      <c r="U74" s="69" t="str">
        <f t="shared" si="1"/>
        <v/>
      </c>
      <c r="V74" s="214"/>
      <c r="W74" s="119" t="s">
        <v>1527</v>
      </c>
      <c r="X74" s="53" t="s">
        <v>350</v>
      </c>
      <c r="Y74" s="54">
        <v>0</v>
      </c>
      <c r="Z74" s="189" t="s">
        <v>600</v>
      </c>
      <c r="AA74" s="54">
        <v>1</v>
      </c>
      <c r="AB74" s="190">
        <v>0</v>
      </c>
      <c r="AC74" s="54" t="s">
        <v>1425</v>
      </c>
      <c r="AD74" s="60" t="s">
        <v>1588</v>
      </c>
    </row>
    <row r="75" spans="2:30">
      <c r="B75" s="27">
        <v>68</v>
      </c>
      <c r="C75" s="36">
        <v>44987</v>
      </c>
      <c r="D75" s="66" t="s">
        <v>439</v>
      </c>
      <c r="E75" s="66" t="s">
        <v>1591</v>
      </c>
      <c r="F75" s="15" t="s">
        <v>1592</v>
      </c>
      <c r="G75" s="15" t="s">
        <v>1593</v>
      </c>
      <c r="H75" s="15" t="s">
        <v>1594</v>
      </c>
      <c r="I75" s="15" t="s">
        <v>1595</v>
      </c>
      <c r="J75" s="27">
        <v>3000</v>
      </c>
      <c r="K75" s="27">
        <v>814.7</v>
      </c>
      <c r="L75" s="29" t="s">
        <v>1381</v>
      </c>
      <c r="M75" s="27" t="s">
        <v>1470</v>
      </c>
      <c r="N75" s="27">
        <v>27</v>
      </c>
      <c r="O75" s="15" t="s">
        <v>1585</v>
      </c>
      <c r="P75" s="15" t="s">
        <v>1472</v>
      </c>
      <c r="Q75" s="15" t="s">
        <v>1596</v>
      </c>
      <c r="R75" s="53" t="s">
        <v>1597</v>
      </c>
      <c r="S75" s="27">
        <v>10</v>
      </c>
      <c r="T75" s="69"/>
      <c r="U75" s="69" t="str">
        <f t="shared" si="1"/>
        <v/>
      </c>
      <c r="V75" s="206" t="s">
        <v>19</v>
      </c>
      <c r="W75" s="119" t="s">
        <v>1527</v>
      </c>
      <c r="X75" s="53" t="s">
        <v>350</v>
      </c>
      <c r="Y75" s="54">
        <v>0</v>
      </c>
      <c r="Z75" s="189" t="s">
        <v>440</v>
      </c>
      <c r="AA75" s="54">
        <v>0</v>
      </c>
      <c r="AB75" s="190">
        <v>0</v>
      </c>
      <c r="AC75" s="54" t="s">
        <v>1425</v>
      </c>
      <c r="AD75" s="60" t="s">
        <v>1588</v>
      </c>
    </row>
    <row r="76" spans="2:30">
      <c r="B76" s="27">
        <v>69</v>
      </c>
      <c r="C76" s="36">
        <v>44987</v>
      </c>
      <c r="D76" s="66" t="s">
        <v>1598</v>
      </c>
      <c r="E76" s="66" t="s">
        <v>1599</v>
      </c>
      <c r="F76" s="15" t="s">
        <v>1600</v>
      </c>
      <c r="G76" s="15" t="s">
        <v>1601</v>
      </c>
      <c r="H76" s="15" t="s">
        <v>1602</v>
      </c>
      <c r="I76" s="15" t="s">
        <v>1603</v>
      </c>
      <c r="J76" s="27">
        <v>106</v>
      </c>
      <c r="K76" s="27">
        <v>45.7</v>
      </c>
      <c r="L76" s="29" t="s">
        <v>1381</v>
      </c>
      <c r="M76" s="27" t="s">
        <v>1470</v>
      </c>
      <c r="N76" s="27">
        <v>28</v>
      </c>
      <c r="O76" s="15" t="s">
        <v>1604</v>
      </c>
      <c r="P76" s="15" t="s">
        <v>1472</v>
      </c>
      <c r="Q76" s="15" t="s">
        <v>1605</v>
      </c>
      <c r="R76" s="15" t="s">
        <v>1606</v>
      </c>
      <c r="T76" s="69"/>
      <c r="U76" s="69"/>
      <c r="V76" s="195" t="s">
        <v>19</v>
      </c>
      <c r="W76" s="29" t="s">
        <v>1475</v>
      </c>
      <c r="X76" s="53" t="s">
        <v>350</v>
      </c>
      <c r="Y76" s="27">
        <v>0</v>
      </c>
      <c r="Z76" s="189"/>
      <c r="AA76" s="27">
        <v>0</v>
      </c>
      <c r="AB76" s="190">
        <v>0</v>
      </c>
      <c r="AC76" s="54" t="s">
        <v>1425</v>
      </c>
      <c r="AD76" s="60" t="s">
        <v>1607</v>
      </c>
    </row>
    <row r="77" spans="2:30">
      <c r="B77" s="27">
        <v>70</v>
      </c>
      <c r="C77" s="36">
        <v>44987</v>
      </c>
      <c r="D77" s="66" t="s">
        <v>1608</v>
      </c>
      <c r="E77" s="66" t="s">
        <v>1609</v>
      </c>
      <c r="F77" s="15" t="s">
        <v>1610</v>
      </c>
      <c r="G77" s="15" t="s">
        <v>1611</v>
      </c>
      <c r="H77" s="15" t="s">
        <v>1612</v>
      </c>
      <c r="I77" s="15" t="s">
        <v>1613</v>
      </c>
      <c r="J77" s="27">
        <v>1082</v>
      </c>
      <c r="K77" s="27">
        <v>635.9</v>
      </c>
      <c r="L77" s="29" t="s">
        <v>1439</v>
      </c>
      <c r="M77" s="27" t="s">
        <v>1470</v>
      </c>
      <c r="N77" s="27">
        <v>6</v>
      </c>
      <c r="O77" s="15" t="s">
        <v>1604</v>
      </c>
      <c r="P77" s="15" t="s">
        <v>1384</v>
      </c>
      <c r="Q77" s="15" t="s">
        <v>906</v>
      </c>
      <c r="R77" s="15" t="s">
        <v>1614</v>
      </c>
      <c r="S77" s="27">
        <v>10</v>
      </c>
      <c r="T77" s="69">
        <v>9.99</v>
      </c>
      <c r="U77" s="69">
        <f t="shared" si="1"/>
        <v>0.999</v>
      </c>
      <c r="V77" s="214"/>
      <c r="W77" s="119" t="s">
        <v>1527</v>
      </c>
      <c r="X77" s="53" t="s">
        <v>350</v>
      </c>
      <c r="Y77" s="54">
        <v>0</v>
      </c>
      <c r="Z77" s="189" t="s">
        <v>360</v>
      </c>
      <c r="AA77" s="54">
        <v>1</v>
      </c>
      <c r="AB77" s="190">
        <v>1</v>
      </c>
      <c r="AC77" s="54" t="s">
        <v>1425</v>
      </c>
      <c r="AD77" s="60" t="s">
        <v>350</v>
      </c>
    </row>
    <row r="78" spans="2:30">
      <c r="B78" s="27">
        <v>71</v>
      </c>
      <c r="C78" s="36">
        <v>44987</v>
      </c>
      <c r="D78" s="66" t="s">
        <v>529</v>
      </c>
      <c r="E78" s="66" t="s">
        <v>1615</v>
      </c>
      <c r="F78" s="15" t="s">
        <v>1616</v>
      </c>
      <c r="G78" s="15" t="s">
        <v>524</v>
      </c>
      <c r="H78" s="15" t="s">
        <v>1617</v>
      </c>
      <c r="I78" s="15" t="s">
        <v>1618</v>
      </c>
      <c r="J78" s="27">
        <v>6</v>
      </c>
      <c r="K78" s="27">
        <v>1.6</v>
      </c>
      <c r="L78" s="29" t="s">
        <v>1381</v>
      </c>
      <c r="M78" s="27" t="s">
        <v>1382</v>
      </c>
      <c r="N78" s="27">
        <v>8</v>
      </c>
      <c r="O78" s="15" t="s">
        <v>1619</v>
      </c>
      <c r="P78" s="15" t="s">
        <v>1384</v>
      </c>
      <c r="Q78" s="15" t="s">
        <v>1620</v>
      </c>
      <c r="R78" s="15" t="s">
        <v>1621</v>
      </c>
      <c r="S78" s="27">
        <v>3.5</v>
      </c>
      <c r="T78" s="69"/>
      <c r="U78" s="69" t="str">
        <f t="shared" si="1"/>
        <v/>
      </c>
      <c r="V78" s="225" t="s">
        <v>528</v>
      </c>
      <c r="W78" s="119" t="s">
        <v>1622</v>
      </c>
      <c r="X78" s="53" t="s">
        <v>350</v>
      </c>
      <c r="Y78" s="27">
        <v>0</v>
      </c>
      <c r="Z78" s="189" t="s">
        <v>360</v>
      </c>
      <c r="AA78" s="27">
        <v>0</v>
      </c>
      <c r="AB78" s="190">
        <v>0</v>
      </c>
      <c r="AC78" s="27" t="s">
        <v>1569</v>
      </c>
      <c r="AD78" s="60" t="s">
        <v>1623</v>
      </c>
    </row>
    <row r="79" spans="2:30">
      <c r="B79" s="27">
        <v>72</v>
      </c>
      <c r="C79" s="36">
        <v>44987</v>
      </c>
      <c r="D79" s="66" t="s">
        <v>529</v>
      </c>
      <c r="E79" s="66" t="s">
        <v>1615</v>
      </c>
      <c r="F79" s="15" t="s">
        <v>1616</v>
      </c>
      <c r="G79" s="15" t="s">
        <v>524</v>
      </c>
      <c r="H79" s="15" t="s">
        <v>1617</v>
      </c>
      <c r="I79" s="15" t="s">
        <v>1618</v>
      </c>
      <c r="J79" s="27">
        <v>6</v>
      </c>
      <c r="K79" s="27">
        <v>1.6</v>
      </c>
      <c r="L79" s="29" t="s">
        <v>1381</v>
      </c>
      <c r="M79" s="27" t="s">
        <v>1382</v>
      </c>
      <c r="N79" s="27">
        <v>8</v>
      </c>
      <c r="O79" s="15" t="s">
        <v>1619</v>
      </c>
      <c r="P79" s="15" t="s">
        <v>1384</v>
      </c>
      <c r="Q79" s="15" t="s">
        <v>1620</v>
      </c>
      <c r="R79" s="15" t="s">
        <v>1621</v>
      </c>
      <c r="S79" s="27">
        <v>8</v>
      </c>
      <c r="T79" s="69"/>
      <c r="U79" s="69" t="str">
        <f t="shared" si="1"/>
        <v/>
      </c>
      <c r="V79" s="225" t="s">
        <v>528</v>
      </c>
      <c r="W79" s="119" t="s">
        <v>1622</v>
      </c>
      <c r="X79" s="53" t="s">
        <v>350</v>
      </c>
      <c r="Y79" s="27">
        <v>0</v>
      </c>
      <c r="Z79" s="189" t="s">
        <v>360</v>
      </c>
      <c r="AA79" s="27">
        <v>0</v>
      </c>
      <c r="AB79" s="190">
        <v>0</v>
      </c>
      <c r="AC79" s="27" t="s">
        <v>1569</v>
      </c>
      <c r="AD79" s="60" t="s">
        <v>1623</v>
      </c>
    </row>
    <row r="80" spans="2:30">
      <c r="B80" s="27">
        <v>73</v>
      </c>
      <c r="C80" s="36">
        <v>44987</v>
      </c>
      <c r="D80" s="66" t="s">
        <v>529</v>
      </c>
      <c r="E80" s="66" t="s">
        <v>1615</v>
      </c>
      <c r="F80" s="15" t="s">
        <v>1616</v>
      </c>
      <c r="G80" s="15" t="s">
        <v>524</v>
      </c>
      <c r="H80" s="15" t="s">
        <v>1617</v>
      </c>
      <c r="I80" s="15" t="s">
        <v>1618</v>
      </c>
      <c r="J80" s="27">
        <v>6</v>
      </c>
      <c r="K80" s="27">
        <v>1.6</v>
      </c>
      <c r="L80" s="29" t="s">
        <v>1381</v>
      </c>
      <c r="M80" s="27" t="s">
        <v>1382</v>
      </c>
      <c r="N80" s="27">
        <v>8</v>
      </c>
      <c r="O80" s="15" t="s">
        <v>1619</v>
      </c>
      <c r="P80" s="15" t="s">
        <v>1384</v>
      </c>
      <c r="Q80" s="15" t="s">
        <v>1620</v>
      </c>
      <c r="R80" s="15" t="s">
        <v>1621</v>
      </c>
      <c r="S80" s="27">
        <v>10</v>
      </c>
      <c r="T80" s="69"/>
      <c r="U80" s="69" t="str">
        <f t="shared" si="1"/>
        <v/>
      </c>
      <c r="V80" s="225" t="s">
        <v>528</v>
      </c>
      <c r="W80" s="119" t="s">
        <v>1622</v>
      </c>
      <c r="X80" s="53" t="s">
        <v>350</v>
      </c>
      <c r="Y80" s="27">
        <v>0</v>
      </c>
      <c r="Z80" s="189" t="s">
        <v>360</v>
      </c>
      <c r="AA80" s="27">
        <v>0</v>
      </c>
      <c r="AB80" s="190">
        <v>0</v>
      </c>
      <c r="AC80" s="27" t="s">
        <v>1569</v>
      </c>
      <c r="AD80" s="60" t="s">
        <v>1623</v>
      </c>
    </row>
    <row r="81" spans="2:30">
      <c r="B81" s="27">
        <v>74</v>
      </c>
      <c r="C81" s="36">
        <v>44987</v>
      </c>
      <c r="D81" s="66" t="s">
        <v>529</v>
      </c>
      <c r="E81" s="66" t="s">
        <v>1615</v>
      </c>
      <c r="F81" s="15" t="s">
        <v>1616</v>
      </c>
      <c r="G81" s="15" t="s">
        <v>524</v>
      </c>
      <c r="H81" s="15" t="s">
        <v>1617</v>
      </c>
      <c r="I81" s="15" t="s">
        <v>1618</v>
      </c>
      <c r="J81" s="27">
        <v>6</v>
      </c>
      <c r="K81" s="27">
        <v>1.6</v>
      </c>
      <c r="L81" s="29" t="s">
        <v>1381</v>
      </c>
      <c r="M81" s="27" t="s">
        <v>1382</v>
      </c>
      <c r="N81" s="27">
        <v>8</v>
      </c>
      <c r="O81" s="15" t="s">
        <v>1619</v>
      </c>
      <c r="P81" s="15" t="s">
        <v>1384</v>
      </c>
      <c r="Q81" s="15" t="s">
        <v>1620</v>
      </c>
      <c r="R81" s="15" t="s">
        <v>1621</v>
      </c>
      <c r="S81" s="27">
        <v>12</v>
      </c>
      <c r="T81" s="69"/>
      <c r="U81" s="69" t="str">
        <f t="shared" si="1"/>
        <v/>
      </c>
      <c r="V81" s="225" t="s">
        <v>528</v>
      </c>
      <c r="W81" s="119" t="s">
        <v>1622</v>
      </c>
      <c r="X81" s="53" t="s">
        <v>350</v>
      </c>
      <c r="Y81" s="27">
        <v>0</v>
      </c>
      <c r="Z81" s="189" t="s">
        <v>360</v>
      </c>
      <c r="AA81" s="27">
        <v>0</v>
      </c>
      <c r="AB81" s="190">
        <v>0</v>
      </c>
      <c r="AC81" s="27" t="s">
        <v>1569</v>
      </c>
      <c r="AD81" s="60" t="s">
        <v>1623</v>
      </c>
    </row>
    <row r="82" spans="2:30">
      <c r="B82" s="27">
        <v>75</v>
      </c>
      <c r="C82" s="36">
        <v>44987</v>
      </c>
      <c r="D82" s="66" t="s">
        <v>529</v>
      </c>
      <c r="E82" s="66" t="s">
        <v>1615</v>
      </c>
      <c r="F82" s="15" t="s">
        <v>1616</v>
      </c>
      <c r="G82" s="15" t="s">
        <v>524</v>
      </c>
      <c r="H82" s="15" t="s">
        <v>1617</v>
      </c>
      <c r="I82" s="15" t="s">
        <v>1618</v>
      </c>
      <c r="J82" s="27">
        <v>6</v>
      </c>
      <c r="K82" s="27">
        <v>1.6</v>
      </c>
      <c r="L82" s="29" t="s">
        <v>1381</v>
      </c>
      <c r="M82" s="27" t="s">
        <v>1382</v>
      </c>
      <c r="N82" s="27">
        <v>8</v>
      </c>
      <c r="O82" s="15" t="s">
        <v>1619</v>
      </c>
      <c r="P82" s="15" t="s">
        <v>1384</v>
      </c>
      <c r="Q82" s="15" t="s">
        <v>1624</v>
      </c>
      <c r="R82" s="15" t="s">
        <v>1621</v>
      </c>
      <c r="S82" s="27">
        <v>3.5</v>
      </c>
      <c r="T82" s="69"/>
      <c r="U82" s="69" t="str">
        <f t="shared" si="1"/>
        <v/>
      </c>
      <c r="V82" s="225" t="s">
        <v>528</v>
      </c>
      <c r="W82" s="119" t="s">
        <v>1622</v>
      </c>
      <c r="X82" s="53" t="s">
        <v>350</v>
      </c>
      <c r="Y82" s="27">
        <v>0</v>
      </c>
      <c r="Z82" s="189" t="s">
        <v>360</v>
      </c>
      <c r="AA82" s="27">
        <v>0</v>
      </c>
      <c r="AB82" s="190">
        <v>0</v>
      </c>
      <c r="AC82" s="27" t="s">
        <v>1569</v>
      </c>
      <c r="AD82" s="60" t="s">
        <v>1623</v>
      </c>
    </row>
    <row r="83" spans="2:30">
      <c r="B83" s="27">
        <v>76</v>
      </c>
      <c r="C83" s="36">
        <v>44987</v>
      </c>
      <c r="D83" s="66" t="s">
        <v>529</v>
      </c>
      <c r="E83" s="66" t="s">
        <v>1615</v>
      </c>
      <c r="F83" s="15" t="s">
        <v>1616</v>
      </c>
      <c r="G83" s="15" t="s">
        <v>524</v>
      </c>
      <c r="H83" s="15" t="s">
        <v>1617</v>
      </c>
      <c r="I83" s="15" t="s">
        <v>1618</v>
      </c>
      <c r="J83" s="27">
        <v>6</v>
      </c>
      <c r="K83" s="27">
        <v>1.6</v>
      </c>
      <c r="L83" s="29" t="s">
        <v>1381</v>
      </c>
      <c r="M83" s="27" t="s">
        <v>1382</v>
      </c>
      <c r="N83" s="27">
        <v>8</v>
      </c>
      <c r="O83" s="15" t="s">
        <v>1619</v>
      </c>
      <c r="P83" s="15" t="s">
        <v>1384</v>
      </c>
      <c r="Q83" s="15" t="s">
        <v>1624</v>
      </c>
      <c r="R83" s="15" t="s">
        <v>1621</v>
      </c>
      <c r="S83" s="27">
        <v>8</v>
      </c>
      <c r="T83" s="69"/>
      <c r="U83" s="69" t="str">
        <f t="shared" si="1"/>
        <v/>
      </c>
      <c r="V83" s="225" t="s">
        <v>528</v>
      </c>
      <c r="W83" s="119" t="s">
        <v>1622</v>
      </c>
      <c r="X83" s="53" t="s">
        <v>350</v>
      </c>
      <c r="Y83" s="27">
        <v>0</v>
      </c>
      <c r="Z83" s="189" t="s">
        <v>360</v>
      </c>
      <c r="AA83" s="27">
        <v>0</v>
      </c>
      <c r="AB83" s="190">
        <v>0</v>
      </c>
      <c r="AC83" s="27" t="s">
        <v>1569</v>
      </c>
      <c r="AD83" s="60" t="s">
        <v>1623</v>
      </c>
    </row>
    <row r="84" spans="2:30">
      <c r="B84" s="27">
        <v>77</v>
      </c>
      <c r="C84" s="36">
        <v>44987</v>
      </c>
      <c r="D84" s="66" t="s">
        <v>529</v>
      </c>
      <c r="E84" s="66" t="s">
        <v>1615</v>
      </c>
      <c r="F84" s="15" t="s">
        <v>1616</v>
      </c>
      <c r="G84" s="15" t="s">
        <v>524</v>
      </c>
      <c r="H84" s="15" t="s">
        <v>1617</v>
      </c>
      <c r="I84" s="15" t="s">
        <v>1618</v>
      </c>
      <c r="J84" s="27">
        <v>6</v>
      </c>
      <c r="K84" s="27">
        <v>1.6</v>
      </c>
      <c r="L84" s="29" t="s">
        <v>1381</v>
      </c>
      <c r="M84" s="27" t="s">
        <v>1382</v>
      </c>
      <c r="N84" s="27">
        <v>8</v>
      </c>
      <c r="O84" s="15" t="s">
        <v>1619</v>
      </c>
      <c r="P84" s="15" t="s">
        <v>1384</v>
      </c>
      <c r="Q84" s="15" t="s">
        <v>1624</v>
      </c>
      <c r="R84" s="15" t="s">
        <v>1621</v>
      </c>
      <c r="S84" s="27">
        <v>10</v>
      </c>
      <c r="T84" s="69"/>
      <c r="U84" s="69" t="str">
        <f t="shared" si="1"/>
        <v/>
      </c>
      <c r="V84" s="225" t="s">
        <v>528</v>
      </c>
      <c r="W84" s="119" t="s">
        <v>1622</v>
      </c>
      <c r="X84" s="53" t="s">
        <v>350</v>
      </c>
      <c r="Y84" s="27">
        <v>0</v>
      </c>
      <c r="Z84" s="189" t="s">
        <v>360</v>
      </c>
      <c r="AA84" s="27">
        <v>0</v>
      </c>
      <c r="AB84" s="190">
        <v>0</v>
      </c>
      <c r="AC84" s="27" t="s">
        <v>1569</v>
      </c>
      <c r="AD84" s="60" t="s">
        <v>1623</v>
      </c>
    </row>
    <row r="85" spans="2:30">
      <c r="B85" s="27">
        <v>78</v>
      </c>
      <c r="C85" s="36">
        <v>44987</v>
      </c>
      <c r="D85" s="66" t="s">
        <v>529</v>
      </c>
      <c r="E85" s="66" t="s">
        <v>1615</v>
      </c>
      <c r="F85" s="15" t="s">
        <v>1616</v>
      </c>
      <c r="G85" s="15" t="s">
        <v>524</v>
      </c>
      <c r="H85" s="15" t="s">
        <v>1617</v>
      </c>
      <c r="I85" s="15" t="s">
        <v>1618</v>
      </c>
      <c r="J85" s="27">
        <v>6</v>
      </c>
      <c r="K85" s="27">
        <v>1.6</v>
      </c>
      <c r="L85" s="29" t="s">
        <v>1381</v>
      </c>
      <c r="M85" s="27" t="s">
        <v>1382</v>
      </c>
      <c r="N85" s="27">
        <v>8</v>
      </c>
      <c r="O85" s="15" t="s">
        <v>1619</v>
      </c>
      <c r="P85" s="15" t="s">
        <v>1384</v>
      </c>
      <c r="Q85" s="15" t="s">
        <v>1624</v>
      </c>
      <c r="R85" s="15" t="s">
        <v>1621</v>
      </c>
      <c r="S85" s="27">
        <v>12</v>
      </c>
      <c r="T85" s="69"/>
      <c r="U85" s="69" t="str">
        <f t="shared" si="1"/>
        <v/>
      </c>
      <c r="V85" s="225" t="s">
        <v>528</v>
      </c>
      <c r="W85" s="119" t="s">
        <v>1622</v>
      </c>
      <c r="X85" s="53" t="s">
        <v>350</v>
      </c>
      <c r="Y85" s="27">
        <v>0</v>
      </c>
      <c r="Z85" s="189" t="s">
        <v>360</v>
      </c>
      <c r="AA85" s="27">
        <v>0</v>
      </c>
      <c r="AB85" s="190">
        <v>0</v>
      </c>
      <c r="AC85" s="27" t="s">
        <v>1569</v>
      </c>
      <c r="AD85" s="60" t="s">
        <v>1623</v>
      </c>
    </row>
    <row r="86" spans="2:30">
      <c r="B86" s="27">
        <v>79</v>
      </c>
      <c r="C86" s="36">
        <v>44987</v>
      </c>
      <c r="D86" s="66" t="s">
        <v>523</v>
      </c>
      <c r="E86" s="66" t="s">
        <v>1625</v>
      </c>
      <c r="F86" s="15" t="s">
        <v>1626</v>
      </c>
      <c r="G86" s="15" t="s">
        <v>616</v>
      </c>
      <c r="H86" s="15" t="s">
        <v>1627</v>
      </c>
      <c r="I86" s="15" t="s">
        <v>1628</v>
      </c>
      <c r="J86" s="27" t="s">
        <v>350</v>
      </c>
      <c r="M86" s="27" t="s">
        <v>350</v>
      </c>
      <c r="N86" s="27">
        <v>4</v>
      </c>
      <c r="O86" s="15" t="s">
        <v>1619</v>
      </c>
      <c r="P86" s="15" t="s">
        <v>1384</v>
      </c>
      <c r="Q86" s="15" t="s">
        <v>1629</v>
      </c>
      <c r="R86" s="15" t="s">
        <v>1425</v>
      </c>
      <c r="T86" s="69"/>
      <c r="U86" s="69"/>
      <c r="V86" s="225" t="s">
        <v>528</v>
      </c>
      <c r="W86" s="29" t="s">
        <v>1630</v>
      </c>
      <c r="X86" s="53" t="s">
        <v>350</v>
      </c>
      <c r="Y86" s="27"/>
      <c r="Z86" s="189" t="s">
        <v>360</v>
      </c>
      <c r="AA86" s="27"/>
      <c r="AB86" s="190">
        <v>0</v>
      </c>
      <c r="AC86" s="27" t="s">
        <v>1515</v>
      </c>
      <c r="AD86" s="60" t="s">
        <v>1558</v>
      </c>
    </row>
    <row r="87" spans="2:30">
      <c r="B87" s="27">
        <v>80</v>
      </c>
      <c r="C87" s="36">
        <v>44987</v>
      </c>
      <c r="D87" s="66" t="s">
        <v>674</v>
      </c>
      <c r="E87" s="66" t="s">
        <v>1631</v>
      </c>
      <c r="F87" s="15" t="s">
        <v>1632</v>
      </c>
      <c r="G87" s="15" t="s">
        <v>674</v>
      </c>
      <c r="H87" s="15" t="s">
        <v>1633</v>
      </c>
      <c r="I87" s="15" t="s">
        <v>1634</v>
      </c>
      <c r="J87" s="27">
        <v>71</v>
      </c>
      <c r="K87" s="27">
        <v>20.2</v>
      </c>
      <c r="L87" s="29" t="s">
        <v>1439</v>
      </c>
      <c r="M87" s="27" t="s">
        <v>1382</v>
      </c>
      <c r="N87" s="27">
        <v>26</v>
      </c>
      <c r="O87" s="15" t="s">
        <v>1635</v>
      </c>
      <c r="P87" s="15" t="s">
        <v>1472</v>
      </c>
      <c r="Q87" s="15" t="s">
        <v>1636</v>
      </c>
      <c r="R87" s="53" t="s">
        <v>1637</v>
      </c>
      <c r="S87" s="27">
        <v>10</v>
      </c>
      <c r="T87" s="69"/>
      <c r="U87" s="69" t="str">
        <f t="shared" si="1"/>
        <v/>
      </c>
      <c r="V87" s="214"/>
      <c r="W87" s="119" t="s">
        <v>1638</v>
      </c>
      <c r="X87" s="53" t="s">
        <v>350</v>
      </c>
      <c r="Y87" s="54">
        <v>0</v>
      </c>
      <c r="Z87" s="189" t="s">
        <v>600</v>
      </c>
      <c r="AA87" s="54">
        <v>1</v>
      </c>
      <c r="AB87" s="190">
        <v>0</v>
      </c>
      <c r="AC87" s="54"/>
      <c r="AD87" s="60" t="s">
        <v>1588</v>
      </c>
    </row>
    <row r="88" spans="2:30">
      <c r="B88" s="27">
        <v>81</v>
      </c>
      <c r="C88" s="36">
        <v>44987</v>
      </c>
      <c r="D88" s="66" t="s">
        <v>674</v>
      </c>
      <c r="E88" s="66" t="s">
        <v>1631</v>
      </c>
      <c r="F88" s="15" t="s">
        <v>1632</v>
      </c>
      <c r="G88" s="15" t="s">
        <v>674</v>
      </c>
      <c r="H88" s="15" t="s">
        <v>1633</v>
      </c>
      <c r="I88" s="15" t="s">
        <v>1634</v>
      </c>
      <c r="J88" s="27">
        <v>71</v>
      </c>
      <c r="K88" s="27">
        <v>20.2</v>
      </c>
      <c r="L88" s="29" t="s">
        <v>1439</v>
      </c>
      <c r="M88" s="27" t="s">
        <v>1382</v>
      </c>
      <c r="N88" s="27">
        <v>26</v>
      </c>
      <c r="O88" s="15" t="s">
        <v>1635</v>
      </c>
      <c r="P88" s="15" t="s">
        <v>1472</v>
      </c>
      <c r="Q88" s="15" t="s">
        <v>1636</v>
      </c>
      <c r="R88" s="53" t="s">
        <v>1637</v>
      </c>
      <c r="S88" s="27">
        <v>16</v>
      </c>
      <c r="T88" s="69"/>
      <c r="U88" s="69" t="str">
        <f t="shared" si="1"/>
        <v/>
      </c>
      <c r="V88" s="214"/>
      <c r="W88" s="119" t="s">
        <v>1638</v>
      </c>
      <c r="X88" s="53" t="s">
        <v>350</v>
      </c>
      <c r="Y88" s="54">
        <v>0</v>
      </c>
      <c r="Z88" s="189" t="s">
        <v>600</v>
      </c>
      <c r="AA88" s="54">
        <v>1</v>
      </c>
      <c r="AB88" s="190">
        <v>0</v>
      </c>
      <c r="AC88" s="54"/>
      <c r="AD88" s="60" t="s">
        <v>1588</v>
      </c>
    </row>
    <row r="89" spans="2:30">
      <c r="B89" s="27">
        <v>82</v>
      </c>
      <c r="C89" s="36">
        <v>44987</v>
      </c>
      <c r="D89" s="66" t="s">
        <v>674</v>
      </c>
      <c r="E89" s="66" t="s">
        <v>1631</v>
      </c>
      <c r="F89" s="15" t="s">
        <v>1632</v>
      </c>
      <c r="G89" s="15" t="s">
        <v>674</v>
      </c>
      <c r="H89" s="15" t="s">
        <v>1633</v>
      </c>
      <c r="I89" s="15" t="s">
        <v>1634</v>
      </c>
      <c r="J89" s="27">
        <v>71</v>
      </c>
      <c r="K89" s="27">
        <v>20.2</v>
      </c>
      <c r="L89" s="29" t="s">
        <v>1439</v>
      </c>
      <c r="M89" s="27" t="s">
        <v>1382</v>
      </c>
      <c r="N89" s="27">
        <v>26</v>
      </c>
      <c r="O89" s="15" t="s">
        <v>1635</v>
      </c>
      <c r="P89" s="15" t="s">
        <v>1472</v>
      </c>
      <c r="Q89" s="15" t="s">
        <v>1639</v>
      </c>
      <c r="R89" s="53" t="s">
        <v>1640</v>
      </c>
      <c r="S89" s="27">
        <v>10</v>
      </c>
      <c r="T89" s="69"/>
      <c r="U89" s="69" t="str">
        <f t="shared" si="1"/>
        <v/>
      </c>
      <c r="V89" s="214"/>
      <c r="W89" s="119" t="s">
        <v>1638</v>
      </c>
      <c r="X89" s="53" t="s">
        <v>350</v>
      </c>
      <c r="Y89" s="54">
        <v>0</v>
      </c>
      <c r="Z89" s="189" t="s">
        <v>360</v>
      </c>
      <c r="AA89" s="54">
        <v>1</v>
      </c>
      <c r="AB89" s="190">
        <v>0</v>
      </c>
      <c r="AC89" s="54"/>
      <c r="AD89" s="60" t="s">
        <v>1588</v>
      </c>
    </row>
    <row r="90" spans="2:30">
      <c r="B90" s="27">
        <v>83</v>
      </c>
      <c r="C90" s="36">
        <v>44987</v>
      </c>
      <c r="D90" s="66" t="s">
        <v>674</v>
      </c>
      <c r="E90" s="66" t="s">
        <v>1631</v>
      </c>
      <c r="F90" s="15" t="s">
        <v>1632</v>
      </c>
      <c r="G90" s="15" t="s">
        <v>674</v>
      </c>
      <c r="H90" s="15" t="s">
        <v>1633</v>
      </c>
      <c r="I90" s="15" t="s">
        <v>1634</v>
      </c>
      <c r="J90" s="27">
        <v>71</v>
      </c>
      <c r="K90" s="27">
        <v>20.2</v>
      </c>
      <c r="L90" s="29" t="s">
        <v>1439</v>
      </c>
      <c r="M90" s="27" t="s">
        <v>1382</v>
      </c>
      <c r="N90" s="27">
        <v>26</v>
      </c>
      <c r="O90" s="15" t="s">
        <v>1635</v>
      </c>
      <c r="P90" s="15" t="s">
        <v>1472</v>
      </c>
      <c r="Q90" s="15" t="s">
        <v>1639</v>
      </c>
      <c r="R90" s="15" t="s">
        <v>1640</v>
      </c>
      <c r="S90" s="27">
        <v>14</v>
      </c>
      <c r="T90" s="69"/>
      <c r="U90" s="69" t="str">
        <f t="shared" si="1"/>
        <v/>
      </c>
      <c r="V90" s="214"/>
      <c r="W90" s="119" t="s">
        <v>1638</v>
      </c>
      <c r="X90" s="53" t="s">
        <v>350</v>
      </c>
      <c r="Y90" s="27">
        <v>0</v>
      </c>
      <c r="Z90" s="189" t="s">
        <v>360</v>
      </c>
      <c r="AA90" s="27">
        <v>1</v>
      </c>
      <c r="AB90" s="190">
        <v>0</v>
      </c>
      <c r="AC90" s="27"/>
      <c r="AD90" s="60" t="s">
        <v>1588</v>
      </c>
    </row>
    <row r="91" spans="2:30">
      <c r="B91" s="27">
        <v>84</v>
      </c>
      <c r="C91" s="36">
        <v>44987</v>
      </c>
      <c r="D91" s="66" t="s">
        <v>838</v>
      </c>
      <c r="E91" s="66" t="s">
        <v>1641</v>
      </c>
      <c r="F91" s="15" t="s">
        <v>1642</v>
      </c>
      <c r="G91" s="15" t="s">
        <v>1643</v>
      </c>
      <c r="H91" s="15" t="s">
        <v>1644</v>
      </c>
      <c r="I91" s="15" t="s">
        <v>1645</v>
      </c>
      <c r="J91" s="27">
        <v>202</v>
      </c>
      <c r="K91" s="27">
        <v>27.7</v>
      </c>
      <c r="L91" s="29" t="s">
        <v>1439</v>
      </c>
      <c r="M91" s="27" t="s">
        <v>1470</v>
      </c>
      <c r="N91" s="27">
        <v>14</v>
      </c>
      <c r="O91" s="15" t="s">
        <v>1646</v>
      </c>
      <c r="P91" s="15" t="s">
        <v>1472</v>
      </c>
      <c r="Q91" s="15" t="s">
        <v>1647</v>
      </c>
      <c r="R91" s="53" t="s">
        <v>1648</v>
      </c>
      <c r="S91" s="27">
        <v>10</v>
      </c>
      <c r="T91" s="69">
        <v>6.9283333333333337</v>
      </c>
      <c r="U91" s="69">
        <f t="shared" si="1"/>
        <v>0.69283333333333341</v>
      </c>
      <c r="V91" s="214" t="s">
        <v>19</v>
      </c>
      <c r="W91" s="312"/>
      <c r="X91" s="53" t="s">
        <v>350</v>
      </c>
      <c r="Y91" s="54">
        <v>0</v>
      </c>
      <c r="Z91" s="189" t="s">
        <v>360</v>
      </c>
      <c r="AA91" s="54">
        <v>0</v>
      </c>
      <c r="AB91" s="190">
        <v>0</v>
      </c>
      <c r="AC91" s="54" t="s">
        <v>1649</v>
      </c>
      <c r="AD91" s="60" t="s">
        <v>1650</v>
      </c>
    </row>
    <row r="92" spans="2:30">
      <c r="B92" s="27">
        <v>85</v>
      </c>
      <c r="C92" s="36">
        <v>44987</v>
      </c>
      <c r="D92" s="66" t="s">
        <v>838</v>
      </c>
      <c r="E92" s="66" t="s">
        <v>1641</v>
      </c>
      <c r="F92" s="15" t="s">
        <v>1642</v>
      </c>
      <c r="G92" s="15" t="s">
        <v>1643</v>
      </c>
      <c r="H92" s="15" t="s">
        <v>1644</v>
      </c>
      <c r="I92" s="15" t="s">
        <v>1645</v>
      </c>
      <c r="J92" s="27">
        <v>202</v>
      </c>
      <c r="K92" s="27">
        <v>27.7</v>
      </c>
      <c r="L92" s="29" t="s">
        <v>1439</v>
      </c>
      <c r="M92" s="27" t="s">
        <v>1470</v>
      </c>
      <c r="N92" s="27">
        <v>14</v>
      </c>
      <c r="O92" s="15" t="s">
        <v>1646</v>
      </c>
      <c r="P92" s="15" t="s">
        <v>1472</v>
      </c>
      <c r="Q92" s="15" t="s">
        <v>1651</v>
      </c>
      <c r="R92" s="15" t="s">
        <v>1652</v>
      </c>
      <c r="S92" s="27">
        <v>10</v>
      </c>
      <c r="T92" s="69">
        <v>6.87</v>
      </c>
      <c r="U92" s="69">
        <f t="shared" si="1"/>
        <v>0.68700000000000006</v>
      </c>
      <c r="V92" s="195" t="s">
        <v>19</v>
      </c>
      <c r="W92" s="312"/>
      <c r="X92" s="53" t="s">
        <v>350</v>
      </c>
      <c r="Y92" s="27">
        <v>0</v>
      </c>
      <c r="Z92" s="189" t="s">
        <v>360</v>
      </c>
      <c r="AA92" s="27">
        <v>0</v>
      </c>
      <c r="AB92" s="190">
        <v>0</v>
      </c>
      <c r="AC92" s="54" t="s">
        <v>1649</v>
      </c>
      <c r="AD92" s="60" t="s">
        <v>1653</v>
      </c>
    </row>
    <row r="93" spans="2:30">
      <c r="B93" s="27">
        <v>86</v>
      </c>
      <c r="C93" s="36">
        <v>44987</v>
      </c>
      <c r="D93" s="66" t="s">
        <v>838</v>
      </c>
      <c r="E93" s="66" t="s">
        <v>1641</v>
      </c>
      <c r="F93" s="15" t="s">
        <v>1642</v>
      </c>
      <c r="G93" s="15" t="s">
        <v>1643</v>
      </c>
      <c r="H93" s="15" t="s">
        <v>1644</v>
      </c>
      <c r="I93" s="15" t="s">
        <v>1645</v>
      </c>
      <c r="J93" s="27">
        <v>202</v>
      </c>
      <c r="K93" s="27">
        <v>27.7</v>
      </c>
      <c r="L93" s="29" t="s">
        <v>1439</v>
      </c>
      <c r="M93" s="27" t="s">
        <v>1470</v>
      </c>
      <c r="N93" s="27">
        <v>14</v>
      </c>
      <c r="O93" s="15" t="s">
        <v>1646</v>
      </c>
      <c r="P93" s="15" t="s">
        <v>1472</v>
      </c>
      <c r="Q93" s="15" t="s">
        <v>1654</v>
      </c>
      <c r="R93" s="53" t="s">
        <v>1655</v>
      </c>
      <c r="S93" s="27">
        <v>10</v>
      </c>
      <c r="T93" s="69">
        <v>6.84</v>
      </c>
      <c r="U93" s="69">
        <f t="shared" si="1"/>
        <v>0.68399999999999994</v>
      </c>
      <c r="V93" s="195" t="s">
        <v>19</v>
      </c>
      <c r="W93" s="312"/>
      <c r="X93" s="53" t="s">
        <v>350</v>
      </c>
      <c r="Y93" s="54">
        <v>0</v>
      </c>
      <c r="Z93" s="189" t="s">
        <v>360</v>
      </c>
      <c r="AA93" s="54">
        <v>0</v>
      </c>
      <c r="AB93" s="190">
        <v>0</v>
      </c>
      <c r="AC93" s="54" t="s">
        <v>1649</v>
      </c>
      <c r="AD93" s="60" t="s">
        <v>1653</v>
      </c>
    </row>
    <row r="94" spans="2:30">
      <c r="B94" s="27">
        <v>87</v>
      </c>
      <c r="C94" s="36">
        <v>44987</v>
      </c>
      <c r="D94" s="66" t="s">
        <v>838</v>
      </c>
      <c r="E94" s="66" t="s">
        <v>1641</v>
      </c>
      <c r="F94" s="15" t="s">
        <v>1642</v>
      </c>
      <c r="G94" s="15" t="s">
        <v>1643</v>
      </c>
      <c r="H94" s="15" t="s">
        <v>1644</v>
      </c>
      <c r="I94" s="15" t="s">
        <v>1645</v>
      </c>
      <c r="J94" s="27">
        <v>202</v>
      </c>
      <c r="K94" s="27">
        <v>27.7</v>
      </c>
      <c r="L94" s="29" t="s">
        <v>1439</v>
      </c>
      <c r="M94" s="27" t="s">
        <v>1470</v>
      </c>
      <c r="N94" s="27">
        <v>14</v>
      </c>
      <c r="O94" s="15" t="s">
        <v>1646</v>
      </c>
      <c r="P94" s="15" t="s">
        <v>1472</v>
      </c>
      <c r="Q94" s="15" t="s">
        <v>1656</v>
      </c>
      <c r="R94" s="15" t="s">
        <v>1657</v>
      </c>
      <c r="S94" s="27">
        <v>10</v>
      </c>
      <c r="T94" s="69">
        <v>6.54</v>
      </c>
      <c r="U94" s="69">
        <f t="shared" si="1"/>
        <v>0.65400000000000003</v>
      </c>
      <c r="V94" s="195" t="s">
        <v>19</v>
      </c>
      <c r="W94" s="29"/>
      <c r="X94" s="53" t="s">
        <v>350</v>
      </c>
      <c r="Y94" s="27">
        <v>0</v>
      </c>
      <c r="Z94" s="189" t="s">
        <v>600</v>
      </c>
      <c r="AA94" s="27">
        <v>0</v>
      </c>
      <c r="AB94" s="190">
        <v>0</v>
      </c>
      <c r="AC94" s="54" t="s">
        <v>1649</v>
      </c>
      <c r="AD94" s="60" t="s">
        <v>1658</v>
      </c>
    </row>
    <row r="95" spans="2:30">
      <c r="B95" s="27">
        <v>88</v>
      </c>
      <c r="C95" s="36">
        <v>44987</v>
      </c>
      <c r="D95" s="66" t="s">
        <v>1163</v>
      </c>
      <c r="E95" s="66" t="s">
        <v>1659</v>
      </c>
      <c r="F95" s="15" t="s">
        <v>1660</v>
      </c>
      <c r="G95" s="15" t="s">
        <v>1661</v>
      </c>
      <c r="H95" s="15" t="s">
        <v>1662</v>
      </c>
      <c r="I95" s="15" t="s">
        <v>1663</v>
      </c>
      <c r="J95" s="27">
        <v>8000</v>
      </c>
      <c r="K95" s="27">
        <v>8800</v>
      </c>
      <c r="L95" s="29" t="s">
        <v>1439</v>
      </c>
      <c r="M95" s="27" t="s">
        <v>1470</v>
      </c>
      <c r="N95" s="27">
        <v>9</v>
      </c>
      <c r="O95" s="15" t="s">
        <v>1664</v>
      </c>
      <c r="P95" s="15" t="s">
        <v>1472</v>
      </c>
      <c r="Q95" s="15" t="s">
        <v>1665</v>
      </c>
      <c r="R95" s="53" t="s">
        <v>1161</v>
      </c>
      <c r="S95" s="27">
        <v>12</v>
      </c>
      <c r="T95" s="69">
        <v>9.5</v>
      </c>
      <c r="U95" s="69">
        <f t="shared" si="1"/>
        <v>0.79166666666666663</v>
      </c>
      <c r="V95" s="195" t="s">
        <v>19</v>
      </c>
      <c r="W95" s="119"/>
      <c r="X95" s="53" t="s">
        <v>1164</v>
      </c>
      <c r="Y95" s="54">
        <v>0</v>
      </c>
      <c r="Z95" s="189" t="s">
        <v>360</v>
      </c>
      <c r="AA95" s="54">
        <v>0</v>
      </c>
      <c r="AB95" s="190">
        <v>1</v>
      </c>
      <c r="AC95" s="54" t="s">
        <v>1569</v>
      </c>
      <c r="AD95" s="60" t="s">
        <v>1666</v>
      </c>
    </row>
    <row r="96" spans="2:30">
      <c r="B96" s="27">
        <v>89</v>
      </c>
      <c r="C96" s="36">
        <v>45007</v>
      </c>
      <c r="D96" s="66" t="s">
        <v>599</v>
      </c>
      <c r="E96" s="66" t="s">
        <v>1667</v>
      </c>
      <c r="F96" s="15" t="s">
        <v>1668</v>
      </c>
      <c r="G96" s="15" t="s">
        <v>1669</v>
      </c>
      <c r="H96" s="15" t="s">
        <v>1670</v>
      </c>
      <c r="I96" s="15" t="s">
        <v>1671</v>
      </c>
      <c r="J96" s="27">
        <v>79</v>
      </c>
      <c r="K96" s="27">
        <v>16.899999999999999</v>
      </c>
      <c r="L96" s="29" t="s">
        <v>1672</v>
      </c>
      <c r="M96" s="27" t="s">
        <v>1421</v>
      </c>
      <c r="N96" s="27">
        <v>29</v>
      </c>
      <c r="O96" s="15" t="s">
        <v>1673</v>
      </c>
      <c r="P96" s="15" t="s">
        <v>1472</v>
      </c>
      <c r="Q96" s="15" t="s">
        <v>1674</v>
      </c>
      <c r="R96" s="15" t="s">
        <v>1675</v>
      </c>
      <c r="S96" s="27">
        <v>12</v>
      </c>
      <c r="T96" s="69"/>
      <c r="U96" s="69" t="str">
        <f t="shared" si="1"/>
        <v/>
      </c>
      <c r="V96" s="195" t="s">
        <v>19</v>
      </c>
      <c r="W96" s="29"/>
      <c r="X96" s="15"/>
      <c r="Y96" s="27">
        <v>0</v>
      </c>
      <c r="Z96" s="189" t="s">
        <v>600</v>
      </c>
      <c r="AA96" s="27">
        <v>1</v>
      </c>
      <c r="AB96" s="190">
        <v>1</v>
      </c>
      <c r="AC96" s="27" t="s">
        <v>1676</v>
      </c>
      <c r="AD96" s="60" t="s">
        <v>1677</v>
      </c>
    </row>
    <row r="97" spans="2:30">
      <c r="B97" s="27">
        <v>90</v>
      </c>
      <c r="C97" s="36">
        <v>45007</v>
      </c>
      <c r="D97" s="66" t="s">
        <v>731</v>
      </c>
      <c r="E97" s="66" t="s">
        <v>1678</v>
      </c>
      <c r="F97" s="15" t="s">
        <v>1679</v>
      </c>
      <c r="G97" s="15" t="s">
        <v>1680</v>
      </c>
      <c r="H97" s="15" t="s">
        <v>1681</v>
      </c>
      <c r="I97" s="15" t="s">
        <v>1682</v>
      </c>
      <c r="J97" s="27" t="s">
        <v>1683</v>
      </c>
      <c r="K97" s="27" t="s">
        <v>1684</v>
      </c>
      <c r="L97" s="29" t="s">
        <v>1685</v>
      </c>
      <c r="M97" s="27" t="s">
        <v>1382</v>
      </c>
      <c r="N97" s="27">
        <v>23</v>
      </c>
      <c r="O97" s="15" t="s">
        <v>1383</v>
      </c>
      <c r="P97" s="15" t="s">
        <v>1384</v>
      </c>
      <c r="Q97" s="15" t="s">
        <v>1686</v>
      </c>
      <c r="R97" s="53" t="s">
        <v>1687</v>
      </c>
      <c r="S97" s="27">
        <v>8</v>
      </c>
      <c r="T97" s="69">
        <v>13.461666666666666</v>
      </c>
      <c r="U97" s="69">
        <f t="shared" si="1"/>
        <v>1.6827083333333333</v>
      </c>
      <c r="V97" s="214"/>
      <c r="W97" s="119"/>
      <c r="X97" s="53"/>
      <c r="Y97" s="54">
        <v>0</v>
      </c>
      <c r="Z97" s="189" t="s">
        <v>600</v>
      </c>
      <c r="AA97" s="54">
        <v>0</v>
      </c>
      <c r="AB97" s="190">
        <v>0</v>
      </c>
      <c r="AC97" s="54"/>
      <c r="AD97" s="60" t="s">
        <v>1653</v>
      </c>
    </row>
    <row r="98" spans="2:30">
      <c r="B98" s="27">
        <v>91</v>
      </c>
      <c r="C98" s="36">
        <v>45025</v>
      </c>
      <c r="D98" s="66" t="s">
        <v>731</v>
      </c>
      <c r="E98" s="66" t="s">
        <v>1678</v>
      </c>
      <c r="F98" s="15" t="s">
        <v>1679</v>
      </c>
      <c r="G98" s="15" t="s">
        <v>1680</v>
      </c>
      <c r="H98" s="15" t="s">
        <v>1681</v>
      </c>
      <c r="I98" s="15" t="s">
        <v>1682</v>
      </c>
      <c r="J98" s="27" t="s">
        <v>1683</v>
      </c>
      <c r="K98" s="27" t="s">
        <v>1684</v>
      </c>
      <c r="L98" s="29" t="s">
        <v>1685</v>
      </c>
      <c r="M98" s="27" t="s">
        <v>1382</v>
      </c>
      <c r="N98" s="27">
        <v>23</v>
      </c>
      <c r="O98" s="15" t="s">
        <v>1383</v>
      </c>
      <c r="P98" s="15" t="s">
        <v>1384</v>
      </c>
      <c r="Q98" s="15" t="s">
        <v>1688</v>
      </c>
      <c r="R98" s="53" t="s">
        <v>1689</v>
      </c>
      <c r="S98" s="27">
        <v>8</v>
      </c>
      <c r="T98" s="69">
        <v>5.6291666666666664</v>
      </c>
      <c r="U98" s="69">
        <f t="shared" si="1"/>
        <v>0.7036458333333333</v>
      </c>
      <c r="V98" s="214"/>
      <c r="W98" s="119"/>
      <c r="X98" s="53"/>
      <c r="Y98" s="54">
        <v>0</v>
      </c>
      <c r="Z98" s="189" t="s">
        <v>600</v>
      </c>
      <c r="AA98" s="54">
        <v>0</v>
      </c>
      <c r="AB98" s="190">
        <v>0</v>
      </c>
      <c r="AC98" s="54"/>
      <c r="AD98" s="60" t="s">
        <v>1653</v>
      </c>
    </row>
    <row r="99" spans="2:30">
      <c r="B99" s="27">
        <v>92</v>
      </c>
      <c r="C99" s="36">
        <v>45025</v>
      </c>
      <c r="D99" s="66" t="s">
        <v>731</v>
      </c>
      <c r="E99" s="66" t="s">
        <v>1678</v>
      </c>
      <c r="F99" s="15" t="s">
        <v>1679</v>
      </c>
      <c r="G99" s="15" t="s">
        <v>1680</v>
      </c>
      <c r="H99" s="15" t="s">
        <v>1681</v>
      </c>
      <c r="I99" s="15" t="s">
        <v>1682</v>
      </c>
      <c r="J99" s="27" t="s">
        <v>1683</v>
      </c>
      <c r="K99" s="27" t="s">
        <v>1684</v>
      </c>
      <c r="L99" s="29" t="s">
        <v>1685</v>
      </c>
      <c r="M99" s="27" t="s">
        <v>1382</v>
      </c>
      <c r="N99" s="27">
        <v>23</v>
      </c>
      <c r="O99" s="15" t="s">
        <v>1383</v>
      </c>
      <c r="P99" s="15" t="s">
        <v>1384</v>
      </c>
      <c r="Q99" s="15" t="s">
        <v>1690</v>
      </c>
      <c r="R99" s="53" t="s">
        <v>1691</v>
      </c>
      <c r="S99" s="27">
        <v>12</v>
      </c>
      <c r="T99" s="69">
        <v>6.5625</v>
      </c>
      <c r="U99" s="69">
        <f t="shared" si="1"/>
        <v>0.546875</v>
      </c>
      <c r="V99" s="214"/>
      <c r="W99" s="119"/>
      <c r="X99" s="53"/>
      <c r="Y99" s="54">
        <v>0</v>
      </c>
      <c r="Z99" s="189" t="s">
        <v>600</v>
      </c>
      <c r="AA99" s="54">
        <v>0</v>
      </c>
      <c r="AB99" s="190">
        <v>0</v>
      </c>
      <c r="AC99" s="54"/>
      <c r="AD99" s="60" t="s">
        <v>1653</v>
      </c>
    </row>
    <row r="100" spans="2:30">
      <c r="B100" s="27">
        <v>93</v>
      </c>
      <c r="C100" s="36">
        <v>45025</v>
      </c>
      <c r="D100" s="66" t="s">
        <v>731</v>
      </c>
      <c r="E100" s="66" t="s">
        <v>1678</v>
      </c>
      <c r="F100" s="15" t="s">
        <v>1679</v>
      </c>
      <c r="G100" s="15" t="s">
        <v>1680</v>
      </c>
      <c r="H100" s="15" t="s">
        <v>1681</v>
      </c>
      <c r="I100" s="15" t="s">
        <v>1682</v>
      </c>
      <c r="J100" s="27" t="s">
        <v>1683</v>
      </c>
      <c r="K100" s="27" t="s">
        <v>1684</v>
      </c>
      <c r="L100" s="29" t="s">
        <v>1685</v>
      </c>
      <c r="M100" s="27" t="s">
        <v>1382</v>
      </c>
      <c r="N100" s="27">
        <v>23</v>
      </c>
      <c r="O100" s="15" t="s">
        <v>1383</v>
      </c>
      <c r="P100" s="15" t="s">
        <v>1384</v>
      </c>
      <c r="Q100" s="15" t="s">
        <v>1692</v>
      </c>
      <c r="R100" s="53" t="s">
        <v>1693</v>
      </c>
      <c r="S100" s="27">
        <v>10</v>
      </c>
      <c r="T100" s="69">
        <v>14.358333333333334</v>
      </c>
      <c r="U100" s="69">
        <f t="shared" si="1"/>
        <v>1.4358333333333335</v>
      </c>
      <c r="V100" s="214"/>
      <c r="W100" s="119"/>
      <c r="X100" s="53"/>
      <c r="Y100" s="54">
        <v>0</v>
      </c>
      <c r="Z100" s="189" t="s">
        <v>600</v>
      </c>
      <c r="AA100" s="54">
        <v>0</v>
      </c>
      <c r="AB100" s="190">
        <v>0</v>
      </c>
      <c r="AC100" s="54"/>
      <c r="AD100" s="60" t="s">
        <v>1653</v>
      </c>
    </row>
    <row r="101" spans="2:30">
      <c r="B101" s="27">
        <v>94</v>
      </c>
      <c r="C101" s="36">
        <v>45025</v>
      </c>
      <c r="D101" s="66" t="s">
        <v>731</v>
      </c>
      <c r="E101" s="66" t="s">
        <v>1678</v>
      </c>
      <c r="F101" s="15" t="s">
        <v>1679</v>
      </c>
      <c r="G101" s="15" t="s">
        <v>1680</v>
      </c>
      <c r="H101" s="15" t="s">
        <v>1681</v>
      </c>
      <c r="I101" s="15" t="s">
        <v>1682</v>
      </c>
      <c r="J101" s="27" t="s">
        <v>1683</v>
      </c>
      <c r="K101" s="27" t="s">
        <v>1684</v>
      </c>
      <c r="L101" s="29" t="s">
        <v>1685</v>
      </c>
      <c r="M101" s="27" t="s">
        <v>1382</v>
      </c>
      <c r="N101" s="27">
        <v>23</v>
      </c>
      <c r="O101" s="15" t="s">
        <v>1383</v>
      </c>
      <c r="P101" s="15" t="s">
        <v>1384</v>
      </c>
      <c r="Q101" s="15" t="s">
        <v>1694</v>
      </c>
      <c r="R101" s="53" t="s">
        <v>1695</v>
      </c>
      <c r="S101" s="27">
        <v>15</v>
      </c>
      <c r="T101" s="69">
        <v>18.791666666666668</v>
      </c>
      <c r="U101" s="69">
        <f t="shared" si="1"/>
        <v>1.2527777777777778</v>
      </c>
      <c r="V101" s="214"/>
      <c r="W101" s="119"/>
      <c r="X101" s="53"/>
      <c r="Y101" s="54">
        <v>0</v>
      </c>
      <c r="Z101" s="189" t="s">
        <v>600</v>
      </c>
      <c r="AA101" s="54">
        <v>0</v>
      </c>
      <c r="AB101" s="190">
        <v>0</v>
      </c>
      <c r="AC101" s="54"/>
      <c r="AD101" s="60" t="s">
        <v>1653</v>
      </c>
    </row>
    <row r="102" spans="2:30">
      <c r="B102" s="27">
        <v>95</v>
      </c>
      <c r="C102" s="36">
        <v>45009</v>
      </c>
      <c r="D102" s="66" t="s">
        <v>601</v>
      </c>
      <c r="E102" s="66" t="s">
        <v>1696</v>
      </c>
      <c r="F102" s="15" t="s">
        <v>1697</v>
      </c>
      <c r="G102" s="15" t="s">
        <v>1698</v>
      </c>
      <c r="H102" s="15" t="s">
        <v>1699</v>
      </c>
      <c r="I102" s="15" t="s">
        <v>1700</v>
      </c>
      <c r="J102" s="296" t="s">
        <v>350</v>
      </c>
      <c r="K102" s="296"/>
      <c r="M102" s="27" t="s">
        <v>350</v>
      </c>
      <c r="N102" s="27">
        <v>11</v>
      </c>
      <c r="O102" s="15" t="s">
        <v>1701</v>
      </c>
      <c r="P102" s="15" t="s">
        <v>1472</v>
      </c>
      <c r="Q102" s="15" t="s">
        <v>602</v>
      </c>
      <c r="R102" s="15" t="s">
        <v>1702</v>
      </c>
      <c r="S102" s="27">
        <v>10</v>
      </c>
      <c r="T102" s="69">
        <v>9.99</v>
      </c>
      <c r="U102" s="69">
        <f t="shared" si="1"/>
        <v>0.999</v>
      </c>
      <c r="V102" s="195"/>
      <c r="W102" s="29"/>
      <c r="X102" s="15" t="s">
        <v>1703</v>
      </c>
      <c r="Y102" s="27">
        <v>1</v>
      </c>
      <c r="Z102" s="189" t="s">
        <v>360</v>
      </c>
      <c r="AA102" s="27">
        <v>1</v>
      </c>
      <c r="AB102" s="190">
        <v>1</v>
      </c>
      <c r="AC102" s="27"/>
      <c r="AD102" s="60" t="s">
        <v>1704</v>
      </c>
    </row>
    <row r="103" spans="2:30">
      <c r="B103" s="27">
        <v>96</v>
      </c>
      <c r="C103" s="36">
        <v>45009</v>
      </c>
      <c r="D103" s="66" t="s">
        <v>601</v>
      </c>
      <c r="E103" s="66" t="s">
        <v>1696</v>
      </c>
      <c r="F103" s="15" t="s">
        <v>1697</v>
      </c>
      <c r="G103" s="15" t="s">
        <v>1698</v>
      </c>
      <c r="H103" s="15" t="s">
        <v>1699</v>
      </c>
      <c r="I103" s="15" t="s">
        <v>1700</v>
      </c>
      <c r="J103" s="296" t="s">
        <v>350</v>
      </c>
      <c r="K103" s="296"/>
      <c r="M103" s="27" t="s">
        <v>350</v>
      </c>
      <c r="N103" s="27">
        <v>11</v>
      </c>
      <c r="O103" s="15" t="s">
        <v>1701</v>
      </c>
      <c r="P103" s="15" t="s">
        <v>1472</v>
      </c>
      <c r="Q103" s="15" t="s">
        <v>1705</v>
      </c>
      <c r="R103" s="15" t="s">
        <v>1706</v>
      </c>
      <c r="S103" s="27">
        <v>10</v>
      </c>
      <c r="T103" s="69">
        <v>8.9949999999999992</v>
      </c>
      <c r="U103" s="69">
        <f t="shared" si="1"/>
        <v>0.89949999999999997</v>
      </c>
      <c r="V103" s="195"/>
      <c r="W103" s="29"/>
      <c r="X103" s="15" t="s">
        <v>1703</v>
      </c>
      <c r="Y103" s="27">
        <v>1</v>
      </c>
      <c r="Z103" s="189" t="s">
        <v>360</v>
      </c>
      <c r="AA103" s="27">
        <v>1</v>
      </c>
      <c r="AB103" s="190">
        <v>1</v>
      </c>
      <c r="AC103" s="27"/>
      <c r="AD103" s="60" t="s">
        <v>1704</v>
      </c>
    </row>
    <row r="104" spans="2:30">
      <c r="B104" s="27">
        <v>97</v>
      </c>
      <c r="C104" s="36">
        <v>45009</v>
      </c>
      <c r="D104" s="66" t="s">
        <v>601</v>
      </c>
      <c r="E104" s="66" t="s">
        <v>1696</v>
      </c>
      <c r="F104" s="15" t="s">
        <v>1697</v>
      </c>
      <c r="G104" s="15" t="s">
        <v>1698</v>
      </c>
      <c r="H104" s="15" t="s">
        <v>1699</v>
      </c>
      <c r="I104" s="15" t="s">
        <v>1700</v>
      </c>
      <c r="J104" s="296" t="s">
        <v>350</v>
      </c>
      <c r="K104" s="296"/>
      <c r="M104" s="27" t="s">
        <v>350</v>
      </c>
      <c r="N104" s="27">
        <v>11</v>
      </c>
      <c r="O104" s="15" t="s">
        <v>1701</v>
      </c>
      <c r="P104" s="15" t="s">
        <v>1472</v>
      </c>
      <c r="Q104" s="15" t="s">
        <v>1707</v>
      </c>
      <c r="R104" s="15" t="s">
        <v>1708</v>
      </c>
      <c r="S104" s="27">
        <v>10</v>
      </c>
      <c r="T104" s="69">
        <v>6.6633333333333331</v>
      </c>
      <c r="U104" s="69">
        <f t="shared" si="1"/>
        <v>0.66633333333333333</v>
      </c>
      <c r="V104" s="195"/>
      <c r="W104" s="29"/>
      <c r="X104" s="15" t="s">
        <v>1703</v>
      </c>
      <c r="Y104" s="27">
        <v>1</v>
      </c>
      <c r="Z104" s="189" t="s">
        <v>360</v>
      </c>
      <c r="AA104" s="27">
        <v>1</v>
      </c>
      <c r="AB104" s="190">
        <v>1</v>
      </c>
      <c r="AC104" s="27"/>
      <c r="AD104" s="60" t="s">
        <v>1704</v>
      </c>
    </row>
    <row r="105" spans="2:30">
      <c r="B105" s="27">
        <v>98</v>
      </c>
      <c r="C105" s="36">
        <v>45009</v>
      </c>
      <c r="D105" s="66" t="s">
        <v>601</v>
      </c>
      <c r="E105" s="66" t="s">
        <v>1696</v>
      </c>
      <c r="F105" s="15" t="s">
        <v>1697</v>
      </c>
      <c r="G105" s="15" t="s">
        <v>1698</v>
      </c>
      <c r="H105" s="15" t="s">
        <v>1699</v>
      </c>
      <c r="I105" s="15" t="s">
        <v>1700</v>
      </c>
      <c r="J105" s="296" t="s">
        <v>350</v>
      </c>
      <c r="K105" s="296"/>
      <c r="M105" s="27" t="s">
        <v>350</v>
      </c>
      <c r="N105" s="27">
        <v>11</v>
      </c>
      <c r="O105" s="15" t="s">
        <v>1701</v>
      </c>
      <c r="P105" s="15" t="s">
        <v>1472</v>
      </c>
      <c r="Q105" s="15" t="s">
        <v>1709</v>
      </c>
      <c r="R105" s="15" t="s">
        <v>1710</v>
      </c>
      <c r="S105" s="27">
        <v>10</v>
      </c>
      <c r="T105" s="69">
        <v>6.7474999999999996</v>
      </c>
      <c r="U105" s="69">
        <f t="shared" si="1"/>
        <v>0.67474999999999996</v>
      </c>
      <c r="V105" s="195"/>
      <c r="W105" s="29"/>
      <c r="X105" s="15" t="s">
        <v>1703</v>
      </c>
      <c r="Y105" s="27">
        <v>1</v>
      </c>
      <c r="Z105" s="189" t="s">
        <v>360</v>
      </c>
      <c r="AA105" s="27">
        <v>1</v>
      </c>
      <c r="AB105" s="190">
        <v>1</v>
      </c>
      <c r="AC105" s="27"/>
      <c r="AD105" s="60" t="s">
        <v>1704</v>
      </c>
    </row>
    <row r="106" spans="2:30">
      <c r="B106" s="27">
        <v>99</v>
      </c>
      <c r="C106" s="36">
        <v>45049</v>
      </c>
      <c r="D106" s="66" t="s">
        <v>1711</v>
      </c>
      <c r="E106" s="66" t="s">
        <v>1316</v>
      </c>
      <c r="F106" s="15" t="s">
        <v>1712</v>
      </c>
      <c r="G106" s="15" t="s">
        <v>1713</v>
      </c>
      <c r="H106" s="15" t="s">
        <v>1714</v>
      </c>
      <c r="I106" s="15" t="s">
        <v>1715</v>
      </c>
      <c r="J106" s="296">
        <v>18</v>
      </c>
      <c r="K106" s="296">
        <v>7.2</v>
      </c>
      <c r="L106" s="29" t="s">
        <v>1381</v>
      </c>
      <c r="M106" s="27" t="s">
        <v>1382</v>
      </c>
      <c r="N106" s="27">
        <v>35</v>
      </c>
      <c r="O106" s="15" t="s">
        <v>1716</v>
      </c>
      <c r="P106" s="15" t="s">
        <v>1472</v>
      </c>
      <c r="Q106" s="15" t="s">
        <v>1717</v>
      </c>
      <c r="R106" s="15" t="s">
        <v>1718</v>
      </c>
      <c r="S106" s="27">
        <v>11</v>
      </c>
      <c r="T106" s="69"/>
      <c r="U106" s="69" t="str">
        <f t="shared" si="1"/>
        <v/>
      </c>
      <c r="V106" s="195"/>
      <c r="W106" s="29" t="s">
        <v>1719</v>
      </c>
      <c r="X106" s="15"/>
      <c r="Y106" s="27">
        <v>0</v>
      </c>
      <c r="Z106" s="189" t="s">
        <v>440</v>
      </c>
      <c r="AA106" s="27">
        <v>0</v>
      </c>
      <c r="AB106" s="190">
        <v>0</v>
      </c>
      <c r="AC106" s="27"/>
      <c r="AD106" s="60" t="s">
        <v>1720</v>
      </c>
    </row>
    <row r="107" spans="2:30">
      <c r="B107" s="27">
        <v>100</v>
      </c>
      <c r="C107" s="36">
        <v>45049</v>
      </c>
      <c r="D107" s="66" t="s">
        <v>1721</v>
      </c>
      <c r="E107" s="66" t="s">
        <v>1722</v>
      </c>
      <c r="F107" s="15" t="s">
        <v>1723</v>
      </c>
      <c r="G107" s="15" t="s">
        <v>1724</v>
      </c>
      <c r="H107" s="15" t="s">
        <v>1725</v>
      </c>
      <c r="I107" s="15" t="s">
        <v>1726</v>
      </c>
      <c r="J107" s="296">
        <v>85</v>
      </c>
      <c r="K107" s="296">
        <v>23.3</v>
      </c>
      <c r="L107" s="29" t="s">
        <v>1439</v>
      </c>
      <c r="M107" s="27" t="s">
        <v>1421</v>
      </c>
      <c r="N107" s="27">
        <v>34</v>
      </c>
      <c r="O107" s="15" t="s">
        <v>1716</v>
      </c>
      <c r="P107" s="15" t="s">
        <v>1472</v>
      </c>
      <c r="Q107" s="15" t="s">
        <v>1727</v>
      </c>
      <c r="R107" s="15" t="s">
        <v>1425</v>
      </c>
      <c r="S107" s="27">
        <v>10</v>
      </c>
      <c r="T107" s="69"/>
      <c r="U107" s="69" t="str">
        <f t="shared" si="1"/>
        <v/>
      </c>
      <c r="V107" s="195" t="s">
        <v>19</v>
      </c>
      <c r="W107" s="29"/>
      <c r="X107" s="15"/>
      <c r="Y107" s="27">
        <v>1</v>
      </c>
      <c r="Z107" s="189" t="s">
        <v>600</v>
      </c>
      <c r="AA107" s="27">
        <v>1</v>
      </c>
      <c r="AB107" s="190">
        <v>1</v>
      </c>
      <c r="AC107" s="27"/>
      <c r="AD107" s="60" t="s">
        <v>1728</v>
      </c>
    </row>
    <row r="108" spans="2:30">
      <c r="B108" s="27">
        <v>101</v>
      </c>
      <c r="C108" s="36">
        <v>45049</v>
      </c>
      <c r="D108" s="66" t="s">
        <v>1729</v>
      </c>
      <c r="E108" s="66" t="s">
        <v>1730</v>
      </c>
      <c r="F108" s="15" t="s">
        <v>1731</v>
      </c>
      <c r="G108" s="15" t="s">
        <v>1732</v>
      </c>
      <c r="H108" s="15" t="s">
        <v>1733</v>
      </c>
      <c r="I108" s="15" t="s">
        <v>1734</v>
      </c>
      <c r="J108" s="296">
        <v>15</v>
      </c>
      <c r="K108" s="296">
        <v>12.7</v>
      </c>
      <c r="L108" s="29" t="s">
        <v>1735</v>
      </c>
      <c r="M108" s="27" t="s">
        <v>1382</v>
      </c>
      <c r="N108" s="27">
        <v>37</v>
      </c>
      <c r="O108" s="15" t="s">
        <v>1635</v>
      </c>
      <c r="P108" s="15" t="s">
        <v>1472</v>
      </c>
      <c r="Q108" s="15" t="s">
        <v>1736</v>
      </c>
      <c r="R108" s="15" t="s">
        <v>1737</v>
      </c>
      <c r="S108" s="27">
        <v>10</v>
      </c>
      <c r="T108" s="69"/>
      <c r="U108" s="69" t="str">
        <f t="shared" si="1"/>
        <v/>
      </c>
      <c r="V108" s="195"/>
      <c r="W108" s="29"/>
      <c r="X108" s="15"/>
      <c r="Y108" s="27">
        <v>0</v>
      </c>
      <c r="Z108" s="189" t="s">
        <v>360</v>
      </c>
      <c r="AA108" s="27">
        <v>1</v>
      </c>
      <c r="AB108" s="190">
        <v>0</v>
      </c>
      <c r="AC108" s="27"/>
      <c r="AD108" s="60" t="s">
        <v>1738</v>
      </c>
    </row>
    <row r="109" spans="2:30">
      <c r="B109" s="27">
        <v>102</v>
      </c>
      <c r="C109" s="36">
        <v>45049</v>
      </c>
      <c r="D109" s="66" t="s">
        <v>1739</v>
      </c>
      <c r="E109" s="66" t="s">
        <v>1740</v>
      </c>
      <c r="F109" s="15" t="s">
        <v>1741</v>
      </c>
      <c r="G109" s="15" t="s">
        <v>1742</v>
      </c>
      <c r="H109" s="15" t="s">
        <v>1743</v>
      </c>
      <c r="I109" s="15" t="s">
        <v>1744</v>
      </c>
      <c r="J109" s="296">
        <v>34</v>
      </c>
      <c r="K109" s="296">
        <v>7.4</v>
      </c>
      <c r="L109" s="29" t="s">
        <v>1439</v>
      </c>
      <c r="M109" s="27" t="s">
        <v>1382</v>
      </c>
      <c r="N109" s="27">
        <v>18</v>
      </c>
      <c r="O109" s="15" t="s">
        <v>1383</v>
      </c>
      <c r="P109" s="15" t="s">
        <v>1384</v>
      </c>
      <c r="Q109" s="15" t="s">
        <v>1745</v>
      </c>
      <c r="R109" s="15" t="s">
        <v>1746</v>
      </c>
      <c r="S109" s="27">
        <v>10</v>
      </c>
      <c r="T109" s="69">
        <v>17.989999999999998</v>
      </c>
      <c r="U109" s="69">
        <f t="shared" si="1"/>
        <v>1.7989999999999999</v>
      </c>
      <c r="V109" s="195" t="s">
        <v>19</v>
      </c>
      <c r="W109" s="29"/>
      <c r="X109" s="15" t="s">
        <v>1747</v>
      </c>
      <c r="Y109" s="27">
        <v>1</v>
      </c>
      <c r="Z109" s="189" t="s">
        <v>360</v>
      </c>
      <c r="AA109" s="27">
        <v>0</v>
      </c>
      <c r="AB109" s="190">
        <v>0</v>
      </c>
      <c r="AC109" s="27"/>
    </row>
    <row r="110" spans="2:30">
      <c r="B110" s="27">
        <v>103</v>
      </c>
      <c r="C110" s="36">
        <v>45049</v>
      </c>
      <c r="D110" s="66" t="s">
        <v>1748</v>
      </c>
      <c r="E110" s="66" t="s">
        <v>1749</v>
      </c>
      <c r="F110" s="15" t="s">
        <v>1750</v>
      </c>
      <c r="G110" s="15" t="s">
        <v>1751</v>
      </c>
      <c r="H110" s="15" t="s">
        <v>1752</v>
      </c>
      <c r="I110" s="15" t="s">
        <v>1753</v>
      </c>
      <c r="J110" s="296">
        <v>208</v>
      </c>
      <c r="K110" s="296">
        <v>214</v>
      </c>
      <c r="L110" s="29" t="s">
        <v>1754</v>
      </c>
      <c r="M110" s="27" t="s">
        <v>1470</v>
      </c>
      <c r="N110" s="27">
        <v>36</v>
      </c>
      <c r="O110" s="15" t="s">
        <v>1755</v>
      </c>
      <c r="P110" s="15" t="s">
        <v>1472</v>
      </c>
      <c r="Q110" s="15" t="s">
        <v>1756</v>
      </c>
      <c r="R110" s="15" t="s">
        <v>1757</v>
      </c>
      <c r="S110" s="27">
        <v>10</v>
      </c>
      <c r="T110" s="69">
        <v>62.9</v>
      </c>
      <c r="U110" s="69">
        <f t="shared" si="1"/>
        <v>6.29</v>
      </c>
      <c r="V110" s="225" t="s">
        <v>19</v>
      </c>
      <c r="W110" s="29"/>
      <c r="X110" s="15"/>
      <c r="Y110" s="27">
        <v>0</v>
      </c>
      <c r="Z110" s="189" t="s">
        <v>600</v>
      </c>
      <c r="AA110" s="27">
        <v>1</v>
      </c>
      <c r="AB110" s="190">
        <v>0</v>
      </c>
      <c r="AC110" s="27"/>
      <c r="AD110" s="60" t="s">
        <v>1758</v>
      </c>
    </row>
    <row r="111" spans="2:30">
      <c r="B111" s="27">
        <v>104</v>
      </c>
      <c r="C111" s="36">
        <v>45055</v>
      </c>
      <c r="D111" s="66" t="s">
        <v>1759</v>
      </c>
      <c r="E111" s="66" t="s">
        <v>1760</v>
      </c>
      <c r="F111" s="15" t="s">
        <v>1761</v>
      </c>
      <c r="G111" s="15" t="s">
        <v>1762</v>
      </c>
      <c r="H111" s="15" t="s">
        <v>1763</v>
      </c>
      <c r="I111" s="15" t="s">
        <v>1764</v>
      </c>
      <c r="J111" s="296">
        <v>1300</v>
      </c>
      <c r="K111" s="296">
        <v>473</v>
      </c>
      <c r="L111" s="29" t="s">
        <v>1735</v>
      </c>
      <c r="M111" s="27" t="s">
        <v>1470</v>
      </c>
      <c r="N111" s="27">
        <v>24</v>
      </c>
      <c r="O111" s="15" t="s">
        <v>1765</v>
      </c>
      <c r="P111" s="15" t="s">
        <v>1384</v>
      </c>
      <c r="Q111" s="15" t="s">
        <v>1766</v>
      </c>
      <c r="R111" s="15" t="s">
        <v>1767</v>
      </c>
      <c r="S111" s="27">
        <v>12</v>
      </c>
      <c r="T111" s="69">
        <v>13.88</v>
      </c>
      <c r="U111" s="69">
        <f t="shared" si="1"/>
        <v>1.1566666666666667</v>
      </c>
      <c r="V111" s="195" t="s">
        <v>19</v>
      </c>
      <c r="W111" s="29"/>
      <c r="X111" s="15"/>
      <c r="Y111" s="27">
        <v>1</v>
      </c>
      <c r="Z111" s="189" t="s">
        <v>600</v>
      </c>
      <c r="AA111" s="27">
        <v>1</v>
      </c>
      <c r="AB111" s="190">
        <v>0</v>
      </c>
      <c r="AC111" s="27"/>
      <c r="AD111" s="60" t="s">
        <v>1768</v>
      </c>
    </row>
    <row r="112" spans="2:30">
      <c r="B112" s="27">
        <v>105</v>
      </c>
      <c r="C112" s="36">
        <v>45055</v>
      </c>
      <c r="D112" s="66" t="s">
        <v>1769</v>
      </c>
      <c r="E112" s="66" t="s">
        <v>1770</v>
      </c>
      <c r="F112" s="15" t="s">
        <v>1771</v>
      </c>
      <c r="G112" s="15" t="s">
        <v>1772</v>
      </c>
      <c r="H112" s="15" t="s">
        <v>1773</v>
      </c>
      <c r="I112" s="15" t="s">
        <v>1774</v>
      </c>
      <c r="J112" s="27">
        <v>12</v>
      </c>
      <c r="K112" s="27">
        <v>3.9</v>
      </c>
      <c r="L112" s="29" t="s">
        <v>1381</v>
      </c>
      <c r="M112" s="27" t="s">
        <v>1382</v>
      </c>
      <c r="N112" s="27">
        <v>38</v>
      </c>
      <c r="O112" s="15" t="s">
        <v>1716</v>
      </c>
      <c r="P112" s="15" t="s">
        <v>1472</v>
      </c>
      <c r="Q112" s="15" t="s">
        <v>1775</v>
      </c>
      <c r="R112" s="15" t="s">
        <v>1776</v>
      </c>
      <c r="S112" s="27">
        <v>7</v>
      </c>
      <c r="T112" s="69">
        <v>6.99</v>
      </c>
      <c r="U112" s="69">
        <f t="shared" si="1"/>
        <v>0.99857142857142855</v>
      </c>
      <c r="V112" s="195"/>
      <c r="W112" s="29" t="s">
        <v>1719</v>
      </c>
      <c r="X112" s="15" t="s">
        <v>1777</v>
      </c>
      <c r="Y112" s="27">
        <v>1</v>
      </c>
      <c r="Z112" s="189" t="s">
        <v>360</v>
      </c>
      <c r="AA112" s="27">
        <v>0</v>
      </c>
      <c r="AB112" s="190">
        <v>0</v>
      </c>
      <c r="AC112" s="27"/>
    </row>
    <row r="113" spans="2:30">
      <c r="B113" s="27">
        <v>106</v>
      </c>
      <c r="C113" s="36">
        <v>45055</v>
      </c>
      <c r="D113" s="66" t="str">
        <f t="shared" ref="D113:I114" si="2">D112</f>
        <v>CAIG Laboratories, Inc.</v>
      </c>
      <c r="E113" s="66" t="str">
        <f t="shared" si="2"/>
        <v>Poway, CA</v>
      </c>
      <c r="F113" s="15" t="str">
        <f t="shared" si="2"/>
        <v>https://caig.com/</v>
      </c>
      <c r="G113" s="15" t="str">
        <f t="shared" si="2"/>
        <v>DeoxIT, DustAll, DustAll ECO</v>
      </c>
      <c r="H113" s="15" t="str">
        <f t="shared" si="2"/>
        <v>cleaners, lubricants, enhancers, preservatives, and accessoires for electronic, electrical, and mechanical applications</v>
      </c>
      <c r="I113" s="15" t="str">
        <f t="shared" si="2"/>
        <v xml:space="preserve"> CAIG has manufactured the highest quality electronic chemicals since 1956 for use worldwide as companies, including OEM’s, rely on CAIG’s products in their manufacturing process and service departments. 
To better serve you, CAIG now has Manufacturing and Warehousing in California, Texas and Pennsylvania</v>
      </c>
      <c r="J113" s="27">
        <v>12</v>
      </c>
      <c r="K113" s="27">
        <v>3.9</v>
      </c>
      <c r="L113" s="29" t="s">
        <v>1381</v>
      </c>
      <c r="M113" s="27" t="s">
        <v>1382</v>
      </c>
      <c r="N113" s="27">
        <v>38</v>
      </c>
      <c r="O113" s="15" t="str">
        <f>O112</f>
        <v>Manufacturer (industrial products)</v>
      </c>
      <c r="P113" s="15" t="s">
        <v>1472</v>
      </c>
      <c r="Q113" s="15" t="s">
        <v>1778</v>
      </c>
      <c r="R113" s="53" t="s">
        <v>1779</v>
      </c>
      <c r="S113" s="27">
        <v>4.5</v>
      </c>
      <c r="T113" s="69">
        <v>5.95</v>
      </c>
      <c r="U113" s="69">
        <f t="shared" si="1"/>
        <v>1.3222222222222222</v>
      </c>
      <c r="V113" s="214"/>
      <c r="W113" s="119" t="str">
        <f>W112</f>
        <v>not stated</v>
      </c>
      <c r="X113" s="119" t="str">
        <f>X112</f>
        <v>This product contains a bitterant to help discourage inhaant abuse</v>
      </c>
      <c r="Y113" s="27">
        <f>Y112</f>
        <v>1</v>
      </c>
      <c r="Z113" s="189" t="s">
        <v>360</v>
      </c>
      <c r="AA113" s="54">
        <v>0</v>
      </c>
      <c r="AB113" s="190">
        <v>0</v>
      </c>
      <c r="AC113" s="54"/>
    </row>
    <row r="114" spans="2:30">
      <c r="B114" s="27">
        <v>107</v>
      </c>
      <c r="C114" s="36">
        <v>45055</v>
      </c>
      <c r="D114" s="66" t="str">
        <f t="shared" si="2"/>
        <v>CAIG Laboratories, Inc.</v>
      </c>
      <c r="E114" s="66" t="str">
        <f t="shared" si="2"/>
        <v>Poway, CA</v>
      </c>
      <c r="F114" s="15" t="str">
        <f t="shared" si="2"/>
        <v>https://caig.com/</v>
      </c>
      <c r="G114" s="15" t="str">
        <f t="shared" si="2"/>
        <v>DeoxIT, DustAll, DustAll ECO</v>
      </c>
      <c r="H114" s="15" t="str">
        <f t="shared" si="2"/>
        <v>cleaners, lubricants, enhancers, preservatives, and accessoires for electronic, electrical, and mechanical applications</v>
      </c>
      <c r="I114" s="15" t="str">
        <f t="shared" si="2"/>
        <v xml:space="preserve"> CAIG has manufactured the highest quality electronic chemicals since 1956 for use worldwide as companies, including OEM’s, rely on CAIG’s products in their manufacturing process and service departments. 
To better serve you, CAIG now has Manufacturing and Warehousing in California, Texas and Pennsylvania</v>
      </c>
      <c r="J114" s="27">
        <v>12</v>
      </c>
      <c r="K114" s="27">
        <v>3.9</v>
      </c>
      <c r="L114" s="29" t="s">
        <v>1381</v>
      </c>
      <c r="M114" s="27" t="s">
        <v>1382</v>
      </c>
      <c r="N114" s="27">
        <v>38</v>
      </c>
      <c r="O114" s="15" t="str">
        <f>O113</f>
        <v>Manufacturer (industrial products)</v>
      </c>
      <c r="P114" s="15" t="s">
        <v>1472</v>
      </c>
      <c r="Q114" s="15" t="s">
        <v>1780</v>
      </c>
      <c r="R114" s="15" t="s">
        <v>1781</v>
      </c>
      <c r="S114" s="27">
        <v>10</v>
      </c>
      <c r="T114" s="69">
        <f>410.64/50</f>
        <v>8.2127999999999997</v>
      </c>
      <c r="U114" s="69">
        <f t="shared" si="1"/>
        <v>0.82128000000000001</v>
      </c>
      <c r="V114" s="195"/>
      <c r="W114" s="29" t="s">
        <v>1719</v>
      </c>
      <c r="X114" s="15" t="s">
        <v>1782</v>
      </c>
      <c r="Y114" s="27">
        <v>0</v>
      </c>
      <c r="Z114" s="189" t="s">
        <v>360</v>
      </c>
      <c r="AA114" s="27">
        <v>0</v>
      </c>
      <c r="AB114" s="190">
        <v>0</v>
      </c>
      <c r="AC114" s="27"/>
      <c r="AD114" s="60" t="s">
        <v>1783</v>
      </c>
    </row>
    <row r="115" spans="2:30">
      <c r="B115" s="27">
        <v>108</v>
      </c>
      <c r="C115" s="36">
        <v>45055</v>
      </c>
      <c r="D115" s="66" t="s">
        <v>1784</v>
      </c>
      <c r="E115" s="66" t="s">
        <v>1785</v>
      </c>
      <c r="F115" s="15" t="s">
        <v>1786</v>
      </c>
      <c r="G115" s="15" t="s">
        <v>1787</v>
      </c>
      <c r="H115" s="15" t="s">
        <v>1788</v>
      </c>
      <c r="I115" s="15" t="s">
        <v>1789</v>
      </c>
      <c r="J115" s="297">
        <v>22400</v>
      </c>
      <c r="K115" s="27">
        <v>6010</v>
      </c>
      <c r="L115" s="29" t="s">
        <v>1439</v>
      </c>
      <c r="M115" s="27" t="s">
        <v>1470</v>
      </c>
      <c r="N115" s="27">
        <v>30</v>
      </c>
      <c r="O115" s="15" t="s">
        <v>1790</v>
      </c>
      <c r="P115" s="15" t="s">
        <v>1472</v>
      </c>
      <c r="Q115" s="15" t="s">
        <v>1791</v>
      </c>
      <c r="R115" s="53" t="s">
        <v>1792</v>
      </c>
      <c r="S115" s="27">
        <v>10</v>
      </c>
      <c r="T115" s="69">
        <v>19.329999999999998</v>
      </c>
      <c r="U115" s="69">
        <f t="shared" si="1"/>
        <v>1.9329999999999998</v>
      </c>
      <c r="V115" s="214" t="s">
        <v>19</v>
      </c>
      <c r="W115" s="119"/>
      <c r="X115" s="53"/>
      <c r="Y115" s="27">
        <v>0</v>
      </c>
      <c r="Z115" s="189" t="s">
        <v>360</v>
      </c>
      <c r="AA115" s="54">
        <v>1</v>
      </c>
      <c r="AB115" s="190">
        <v>1</v>
      </c>
      <c r="AC115" s="54"/>
    </row>
    <row r="116" spans="2:30">
      <c r="B116" s="27">
        <v>109</v>
      </c>
      <c r="C116" s="36">
        <v>45055</v>
      </c>
      <c r="D116" s="66" t="s">
        <v>1793</v>
      </c>
      <c r="E116" s="66" t="s">
        <v>1794</v>
      </c>
      <c r="F116" s="15" t="s">
        <v>1795</v>
      </c>
      <c r="G116" s="15" t="s">
        <v>1796</v>
      </c>
      <c r="H116" s="15" t="s">
        <v>1797</v>
      </c>
      <c r="I116" s="15" t="s">
        <v>1798</v>
      </c>
      <c r="J116" s="27">
        <v>2800</v>
      </c>
      <c r="K116" s="27">
        <v>1300</v>
      </c>
      <c r="L116" s="29" t="s">
        <v>1439</v>
      </c>
      <c r="M116" s="27" t="s">
        <v>1470</v>
      </c>
      <c r="N116" s="27">
        <v>31</v>
      </c>
      <c r="O116" s="15" t="s">
        <v>1799</v>
      </c>
      <c r="P116" s="15" t="s">
        <v>1472</v>
      </c>
      <c r="Q116" s="15" t="s">
        <v>1800</v>
      </c>
      <c r="R116" s="15" t="s">
        <v>1801</v>
      </c>
      <c r="S116" s="27">
        <v>8</v>
      </c>
      <c r="T116" s="69">
        <v>27.37</v>
      </c>
      <c r="U116" s="69">
        <f t="shared" si="1"/>
        <v>3.4212500000000001</v>
      </c>
      <c r="V116" s="195"/>
      <c r="W116" s="29" t="s">
        <v>1719</v>
      </c>
      <c r="X116" s="15"/>
      <c r="Y116" s="27">
        <v>0</v>
      </c>
      <c r="Z116" s="189" t="s">
        <v>600</v>
      </c>
      <c r="AA116" s="27">
        <v>1</v>
      </c>
      <c r="AB116" s="190">
        <v>1</v>
      </c>
      <c r="AC116" s="27"/>
      <c r="AD116" s="60" t="s">
        <v>1802</v>
      </c>
    </row>
    <row r="117" spans="2:30">
      <c r="B117" s="27">
        <v>110</v>
      </c>
      <c r="C117" s="36">
        <v>45055</v>
      </c>
      <c r="D117" s="66" t="s">
        <v>802</v>
      </c>
      <c r="E117" s="66" t="s">
        <v>1803</v>
      </c>
      <c r="F117" s="15" t="s">
        <v>1804</v>
      </c>
      <c r="G117" s="15" t="s">
        <v>1805</v>
      </c>
      <c r="H117" s="15" t="s">
        <v>1806</v>
      </c>
      <c r="I117" s="15" t="s">
        <v>1807</v>
      </c>
      <c r="J117" s="27">
        <v>2750</v>
      </c>
      <c r="K117" s="27">
        <v>700</v>
      </c>
      <c r="L117" s="29" t="s">
        <v>1439</v>
      </c>
      <c r="M117" s="27" t="s">
        <v>1470</v>
      </c>
      <c r="N117" s="27">
        <v>19</v>
      </c>
      <c r="O117" s="15" t="s">
        <v>1808</v>
      </c>
      <c r="P117" s="15" t="s">
        <v>1472</v>
      </c>
      <c r="Q117" s="15" t="s">
        <v>1809</v>
      </c>
      <c r="R117" s="53" t="s">
        <v>1810</v>
      </c>
      <c r="S117" s="27">
        <v>7</v>
      </c>
      <c r="T117" s="69"/>
      <c r="U117" s="69" t="str">
        <f t="shared" si="1"/>
        <v/>
      </c>
      <c r="V117" s="225" t="s">
        <v>19</v>
      </c>
      <c r="W117" s="119" t="s">
        <v>1719</v>
      </c>
      <c r="X117" s="53"/>
      <c r="Y117" s="27">
        <v>0</v>
      </c>
      <c r="Z117" s="189" t="s">
        <v>360</v>
      </c>
      <c r="AA117" s="54">
        <v>1</v>
      </c>
      <c r="AB117" s="190">
        <v>1</v>
      </c>
      <c r="AC117" s="54"/>
      <c r="AD117" s="60" t="s">
        <v>1811</v>
      </c>
    </row>
    <row r="118" spans="2:30">
      <c r="B118" s="27">
        <v>111</v>
      </c>
      <c r="C118" s="36">
        <v>45055</v>
      </c>
      <c r="D118" s="66" t="s">
        <v>802</v>
      </c>
      <c r="E118" s="66" t="s">
        <v>1803</v>
      </c>
      <c r="F118" s="15" t="s">
        <v>1804</v>
      </c>
      <c r="G118" s="15" t="s">
        <v>1805</v>
      </c>
      <c r="H118" s="15" t="s">
        <v>1806</v>
      </c>
      <c r="I118" s="15" t="s">
        <v>1807</v>
      </c>
      <c r="J118" s="27">
        <v>2750</v>
      </c>
      <c r="K118" s="27">
        <v>700</v>
      </c>
      <c r="L118" s="29" t="s">
        <v>1439</v>
      </c>
      <c r="M118" s="27" t="s">
        <v>1470</v>
      </c>
      <c r="N118" s="27">
        <v>19</v>
      </c>
      <c r="O118" s="15" t="s">
        <v>1808</v>
      </c>
      <c r="P118" s="15" t="s">
        <v>1472</v>
      </c>
      <c r="Q118" s="15" t="s">
        <v>1812</v>
      </c>
      <c r="R118" s="15" t="s">
        <v>1813</v>
      </c>
      <c r="S118" s="27">
        <v>13</v>
      </c>
      <c r="T118" s="69"/>
      <c r="U118" s="69" t="str">
        <f t="shared" si="1"/>
        <v/>
      </c>
      <c r="V118" s="225" t="s">
        <v>19</v>
      </c>
      <c r="W118" s="29" t="s">
        <v>1719</v>
      </c>
      <c r="X118" s="15"/>
      <c r="Y118" s="27">
        <v>0</v>
      </c>
      <c r="Z118" s="189" t="s">
        <v>360</v>
      </c>
      <c r="AA118" s="27">
        <v>1</v>
      </c>
      <c r="AB118" s="190">
        <v>1</v>
      </c>
      <c r="AC118" s="27"/>
      <c r="AD118" s="60" t="s">
        <v>1811</v>
      </c>
    </row>
    <row r="119" spans="2:30">
      <c r="B119" s="27">
        <v>112</v>
      </c>
      <c r="C119" s="36">
        <v>45055</v>
      </c>
      <c r="D119" s="66" t="s">
        <v>1814</v>
      </c>
      <c r="E119" s="66" t="s">
        <v>1815</v>
      </c>
      <c r="F119" s="15" t="s">
        <v>1816</v>
      </c>
      <c r="G119" s="15" t="s">
        <v>1817</v>
      </c>
      <c r="H119" s="15" t="s">
        <v>1818</v>
      </c>
      <c r="I119" s="15" t="s">
        <v>1819</v>
      </c>
      <c r="J119" s="27">
        <v>700</v>
      </c>
      <c r="K119" s="27">
        <v>270</v>
      </c>
      <c r="L119" s="29" t="s">
        <v>1439</v>
      </c>
      <c r="M119" s="27" t="s">
        <v>1470</v>
      </c>
      <c r="N119" s="27">
        <v>32</v>
      </c>
      <c r="O119" s="15" t="s">
        <v>1820</v>
      </c>
      <c r="P119" s="15" t="s">
        <v>1384</v>
      </c>
      <c r="Q119" s="15" t="s">
        <v>1821</v>
      </c>
      <c r="R119" s="53" t="s">
        <v>1822</v>
      </c>
      <c r="S119" s="27" t="s">
        <v>350</v>
      </c>
      <c r="T119" s="69"/>
      <c r="U119" s="69"/>
      <c r="V119" s="214"/>
      <c r="W119" s="119" t="s">
        <v>1719</v>
      </c>
      <c r="X119" s="53"/>
      <c r="Y119" s="27">
        <v>0</v>
      </c>
      <c r="Z119" s="189"/>
      <c r="AA119" s="54">
        <v>1</v>
      </c>
      <c r="AB119" s="190">
        <v>1</v>
      </c>
      <c r="AC119" s="54"/>
      <c r="AD119" s="60" t="s">
        <v>1823</v>
      </c>
    </row>
    <row r="120" spans="2:30">
      <c r="B120" s="27">
        <v>113</v>
      </c>
      <c r="C120" s="36">
        <v>45055</v>
      </c>
      <c r="D120" s="66" t="s">
        <v>1824</v>
      </c>
      <c r="E120" s="66" t="s">
        <v>1316</v>
      </c>
      <c r="F120" s="15" t="s">
        <v>1825</v>
      </c>
      <c r="G120" s="15" t="s">
        <v>1826</v>
      </c>
      <c r="H120" s="15" t="s">
        <v>1827</v>
      </c>
      <c r="I120" s="15" t="s">
        <v>1828</v>
      </c>
      <c r="J120" s="27">
        <v>2550</v>
      </c>
      <c r="K120" s="27">
        <v>1600</v>
      </c>
      <c r="L120" s="29" t="s">
        <v>1439</v>
      </c>
      <c r="M120" s="27" t="s">
        <v>1470</v>
      </c>
      <c r="N120" s="27">
        <v>17</v>
      </c>
      <c r="O120" s="15" t="s">
        <v>1829</v>
      </c>
      <c r="P120" s="15" t="s">
        <v>1472</v>
      </c>
      <c r="Q120" s="15" t="s">
        <v>1830</v>
      </c>
      <c r="R120" s="15" t="s">
        <v>1831</v>
      </c>
      <c r="S120" s="27">
        <v>10</v>
      </c>
      <c r="T120" s="69">
        <v>20.62</v>
      </c>
      <c r="U120" s="69">
        <f t="shared" si="1"/>
        <v>2.0620000000000003</v>
      </c>
      <c r="V120" s="195" t="s">
        <v>1832</v>
      </c>
      <c r="W120" s="29"/>
      <c r="X120" s="15"/>
      <c r="Y120" s="27">
        <v>0</v>
      </c>
      <c r="Z120" s="189" t="s">
        <v>600</v>
      </c>
      <c r="AA120" s="27">
        <v>1</v>
      </c>
      <c r="AB120" s="190">
        <v>0</v>
      </c>
      <c r="AC120" s="27" t="s">
        <v>1833</v>
      </c>
      <c r="AD120" s="60" t="s">
        <v>1834</v>
      </c>
    </row>
    <row r="121" spans="2:30">
      <c r="B121" s="27">
        <v>114</v>
      </c>
      <c r="C121" s="36">
        <v>45055</v>
      </c>
      <c r="D121" s="66" t="s">
        <v>1835</v>
      </c>
      <c r="E121" s="66" t="s">
        <v>1836</v>
      </c>
      <c r="F121" s="15" t="s">
        <v>1837</v>
      </c>
      <c r="G121" s="15" t="s">
        <v>1835</v>
      </c>
      <c r="H121" s="15" t="s">
        <v>1838</v>
      </c>
      <c r="I121" s="15" t="s">
        <v>1839</v>
      </c>
      <c r="J121" s="27">
        <v>20</v>
      </c>
      <c r="K121" s="27">
        <v>5.9</v>
      </c>
      <c r="L121" s="29" t="s">
        <v>1439</v>
      </c>
      <c r="M121" s="27" t="s">
        <v>1382</v>
      </c>
      <c r="N121" s="27">
        <v>40</v>
      </c>
      <c r="O121" s="15" t="s">
        <v>1840</v>
      </c>
      <c r="P121" s="15" t="s">
        <v>1472</v>
      </c>
      <c r="Q121" s="15" t="s">
        <v>1841</v>
      </c>
      <c r="R121" s="53" t="s">
        <v>1842</v>
      </c>
      <c r="S121" s="27">
        <v>10</v>
      </c>
      <c r="T121" s="69"/>
      <c r="U121" s="69" t="str">
        <f t="shared" si="1"/>
        <v/>
      </c>
      <c r="V121" s="214"/>
      <c r="W121" s="119"/>
      <c r="X121" s="53"/>
      <c r="Y121" s="54">
        <v>0</v>
      </c>
      <c r="Z121" s="189"/>
      <c r="AA121" s="54">
        <v>1</v>
      </c>
      <c r="AB121" s="190">
        <v>1</v>
      </c>
      <c r="AC121" s="54"/>
      <c r="AD121" s="60" t="s">
        <v>1843</v>
      </c>
    </row>
    <row r="122" spans="2:30">
      <c r="B122" s="27">
        <v>115</v>
      </c>
      <c r="C122" s="36">
        <v>45055</v>
      </c>
      <c r="D122" s="66" t="s">
        <v>1844</v>
      </c>
      <c r="E122" s="66" t="s">
        <v>1845</v>
      </c>
      <c r="F122" s="15" t="s">
        <v>1846</v>
      </c>
      <c r="G122" s="15" t="s">
        <v>1847</v>
      </c>
      <c r="H122" s="15" t="s">
        <v>1848</v>
      </c>
      <c r="I122" s="15" t="s">
        <v>1849</v>
      </c>
      <c r="J122" s="27">
        <v>16</v>
      </c>
      <c r="K122" s="27">
        <v>5.6</v>
      </c>
      <c r="L122" s="29" t="s">
        <v>1381</v>
      </c>
      <c r="M122" s="27" t="s">
        <v>1382</v>
      </c>
      <c r="N122" s="27">
        <v>41</v>
      </c>
      <c r="O122" s="15" t="s">
        <v>1850</v>
      </c>
      <c r="P122" s="15" t="s">
        <v>1472</v>
      </c>
      <c r="Q122" s="15" t="s">
        <v>1851</v>
      </c>
      <c r="R122" s="15" t="s">
        <v>1852</v>
      </c>
      <c r="S122" s="27">
        <v>7</v>
      </c>
      <c r="T122" s="69"/>
      <c r="U122" s="69" t="str">
        <f t="shared" si="1"/>
        <v/>
      </c>
      <c r="V122" s="195"/>
      <c r="W122" s="29" t="s">
        <v>1719</v>
      </c>
      <c r="X122" s="15"/>
      <c r="Y122" s="27">
        <v>0</v>
      </c>
      <c r="Z122" s="189" t="s">
        <v>1853</v>
      </c>
      <c r="AA122" s="27">
        <v>1</v>
      </c>
      <c r="AB122" s="190">
        <v>1</v>
      </c>
      <c r="AC122" s="27"/>
      <c r="AD122" s="60" t="s">
        <v>1854</v>
      </c>
    </row>
    <row r="123" spans="2:30">
      <c r="B123" s="27">
        <v>116</v>
      </c>
      <c r="C123" s="36">
        <v>45055</v>
      </c>
      <c r="D123" s="66" t="s">
        <v>1132</v>
      </c>
      <c r="E123" s="66" t="s">
        <v>1341</v>
      </c>
      <c r="F123" s="15" t="s">
        <v>1855</v>
      </c>
      <c r="G123" s="15" t="s">
        <v>1856</v>
      </c>
      <c r="H123" s="15" t="s">
        <v>1857</v>
      </c>
      <c r="I123" s="15" t="s">
        <v>1858</v>
      </c>
      <c r="J123" s="27">
        <v>30</v>
      </c>
      <c r="K123" s="27">
        <v>6.4</v>
      </c>
      <c r="L123" s="29" t="s">
        <v>1439</v>
      </c>
      <c r="M123" s="27" t="s">
        <v>1382</v>
      </c>
      <c r="N123" s="27">
        <v>16</v>
      </c>
      <c r="O123" s="15" t="s">
        <v>1859</v>
      </c>
      <c r="P123" s="15" t="s">
        <v>1472</v>
      </c>
      <c r="Q123" s="15" t="s">
        <v>1134</v>
      </c>
      <c r="R123" s="53" t="s">
        <v>1135</v>
      </c>
      <c r="S123" s="27">
        <v>10</v>
      </c>
      <c r="T123" s="69">
        <v>5.69</v>
      </c>
      <c r="U123" s="69">
        <f t="shared" si="1"/>
        <v>0.56900000000000006</v>
      </c>
      <c r="V123" s="214"/>
      <c r="W123" s="119" t="s">
        <v>1719</v>
      </c>
      <c r="X123" s="53" t="s">
        <v>571</v>
      </c>
      <c r="Y123" s="54">
        <v>1</v>
      </c>
      <c r="Z123" s="189"/>
      <c r="AA123" s="54">
        <v>1</v>
      </c>
      <c r="AB123" s="190">
        <v>0</v>
      </c>
      <c r="AC123" s="54"/>
    </row>
    <row r="124" spans="2:30">
      <c r="B124" s="27">
        <v>117</v>
      </c>
      <c r="C124" s="36">
        <v>45055</v>
      </c>
      <c r="D124" s="66" t="s">
        <v>1860</v>
      </c>
      <c r="E124" s="66" t="s">
        <v>1861</v>
      </c>
      <c r="F124" s="15" t="s">
        <v>1862</v>
      </c>
      <c r="G124" s="15" t="s">
        <v>1847</v>
      </c>
      <c r="H124" s="15" t="s">
        <v>1863</v>
      </c>
      <c r="I124" s="15" t="s">
        <v>1864</v>
      </c>
      <c r="J124" s="27">
        <v>338</v>
      </c>
      <c r="K124" s="27">
        <v>128</v>
      </c>
      <c r="L124" s="29" t="s">
        <v>1439</v>
      </c>
      <c r="M124" s="27" t="s">
        <v>1470</v>
      </c>
      <c r="N124" s="27">
        <v>33</v>
      </c>
      <c r="O124" s="15" t="s">
        <v>1850</v>
      </c>
      <c r="P124" s="15" t="s">
        <v>1472</v>
      </c>
      <c r="Q124" s="15" t="s">
        <v>1851</v>
      </c>
      <c r="R124" s="15" t="s">
        <v>1865</v>
      </c>
      <c r="S124" s="27">
        <v>7</v>
      </c>
      <c r="T124" s="69"/>
      <c r="U124" s="69" t="str">
        <f t="shared" si="1"/>
        <v/>
      </c>
      <c r="V124" s="195"/>
      <c r="W124" s="29" t="s">
        <v>1719</v>
      </c>
      <c r="X124" s="15"/>
      <c r="Y124" s="27">
        <v>0</v>
      </c>
      <c r="Z124" s="189" t="s">
        <v>1853</v>
      </c>
      <c r="AA124" s="27">
        <v>1</v>
      </c>
      <c r="AB124" s="190">
        <v>0</v>
      </c>
      <c r="AC124" s="27"/>
      <c r="AD124" s="60" t="s">
        <v>1854</v>
      </c>
    </row>
    <row r="125" spans="2:30">
      <c r="B125" s="27">
        <v>118</v>
      </c>
      <c r="C125" s="36">
        <v>45055</v>
      </c>
      <c r="D125" s="66" t="s">
        <v>1866</v>
      </c>
      <c r="E125" s="66" t="s">
        <v>1867</v>
      </c>
      <c r="F125" s="15" t="s">
        <v>1868</v>
      </c>
      <c r="G125" s="15" t="s">
        <v>943</v>
      </c>
      <c r="H125" s="15" t="s">
        <v>1869</v>
      </c>
      <c r="I125" s="15" t="s">
        <v>1870</v>
      </c>
      <c r="J125" s="27" t="s">
        <v>350</v>
      </c>
      <c r="M125" s="27" t="s">
        <v>350</v>
      </c>
      <c r="N125" s="27">
        <v>7</v>
      </c>
      <c r="O125" s="15" t="s">
        <v>1871</v>
      </c>
      <c r="P125" s="15" t="s">
        <v>1472</v>
      </c>
      <c r="Q125" s="15" t="s">
        <v>944</v>
      </c>
      <c r="R125" s="53" t="s">
        <v>1872</v>
      </c>
      <c r="S125" s="27">
        <v>10</v>
      </c>
      <c r="T125" s="69">
        <v>7.05</v>
      </c>
      <c r="U125" s="69">
        <f t="shared" si="1"/>
        <v>0.70499999999999996</v>
      </c>
      <c r="V125" s="214"/>
      <c r="W125" s="119" t="s">
        <v>1719</v>
      </c>
      <c r="X125" s="53" t="s">
        <v>1873</v>
      </c>
      <c r="Y125" s="54">
        <v>1</v>
      </c>
      <c r="Z125" s="189"/>
      <c r="AA125" s="54">
        <v>1</v>
      </c>
      <c r="AB125" s="190">
        <v>0</v>
      </c>
      <c r="AC125" s="54"/>
    </row>
    <row r="126" spans="2:30">
      <c r="B126" s="27">
        <v>119</v>
      </c>
      <c r="C126" s="36">
        <v>45055</v>
      </c>
      <c r="D126" s="66" t="s">
        <v>1874</v>
      </c>
      <c r="E126" s="66" t="s">
        <v>1875</v>
      </c>
      <c r="F126" s="15" t="s">
        <v>1876</v>
      </c>
      <c r="G126" s="15" t="s">
        <v>1877</v>
      </c>
      <c r="H126" s="15" t="s">
        <v>1878</v>
      </c>
      <c r="I126" s="15" t="s">
        <v>1879</v>
      </c>
      <c r="J126" s="27">
        <v>26</v>
      </c>
      <c r="K126" s="27">
        <v>20</v>
      </c>
      <c r="L126" s="29" t="s">
        <v>1439</v>
      </c>
      <c r="M126" s="27" t="s">
        <v>1382</v>
      </c>
      <c r="N126" s="27">
        <v>39</v>
      </c>
      <c r="O126" s="15" t="s">
        <v>1880</v>
      </c>
      <c r="P126" s="15" t="s">
        <v>1472</v>
      </c>
      <c r="Q126" s="15" t="s">
        <v>1881</v>
      </c>
      <c r="R126" s="15" t="s">
        <v>1882</v>
      </c>
      <c r="S126" s="27">
        <v>10</v>
      </c>
      <c r="T126" s="69"/>
      <c r="U126" s="69" t="str">
        <f t="shared" si="1"/>
        <v/>
      </c>
      <c r="V126" s="195" t="s">
        <v>19</v>
      </c>
      <c r="W126" s="29"/>
      <c r="X126" s="15"/>
      <c r="Y126" s="27"/>
      <c r="Z126" s="189" t="s">
        <v>600</v>
      </c>
      <c r="AA126" s="27">
        <v>0</v>
      </c>
      <c r="AB126" s="190">
        <v>0</v>
      </c>
      <c r="AC126" s="27"/>
      <c r="AD126" s="60" t="s">
        <v>1883</v>
      </c>
    </row>
    <row r="127" spans="2:30">
      <c r="C127" s="45"/>
      <c r="R127" s="53"/>
      <c r="T127" s="69"/>
      <c r="U127" s="327"/>
      <c r="V127" s="54"/>
      <c r="W127" s="119"/>
      <c r="X127" s="53"/>
      <c r="Y127" s="54"/>
      <c r="Z127" s="67"/>
      <c r="AA127" s="54"/>
      <c r="AB127" s="54"/>
      <c r="AC127" s="54"/>
    </row>
    <row r="128" spans="2:30">
      <c r="C128" s="45"/>
      <c r="R128" s="15"/>
      <c r="T128" s="69"/>
      <c r="U128" s="69"/>
      <c r="V128" s="27"/>
      <c r="W128" s="29"/>
      <c r="X128" s="15"/>
      <c r="Y128" s="27"/>
      <c r="Z128" s="67"/>
      <c r="AA128" s="27"/>
      <c r="AB128" s="27"/>
      <c r="AC128" s="27"/>
    </row>
    <row r="129" spans="3:29">
      <c r="C129" s="45"/>
      <c r="R129" s="53"/>
      <c r="T129" s="69"/>
      <c r="U129" s="327"/>
      <c r="V129" s="54"/>
      <c r="W129" s="119"/>
      <c r="X129" s="53"/>
      <c r="Y129" s="54"/>
      <c r="Z129" s="67"/>
      <c r="AA129" s="54"/>
      <c r="AB129" s="54"/>
      <c r="AC129" s="54"/>
    </row>
    <row r="130" spans="3:29">
      <c r="C130" s="45"/>
      <c r="R130" s="15"/>
      <c r="T130" s="69"/>
      <c r="U130" s="69"/>
      <c r="V130" s="27"/>
      <c r="W130" s="29"/>
      <c r="X130" s="15"/>
      <c r="Y130" s="27"/>
      <c r="Z130" s="67"/>
      <c r="AA130" s="27"/>
      <c r="AB130" s="27"/>
      <c r="AC130" s="27"/>
    </row>
    <row r="131" spans="3:29">
      <c r="C131" s="45"/>
      <c r="R131" s="53"/>
      <c r="T131" s="69"/>
      <c r="U131" s="327"/>
      <c r="V131" s="54"/>
      <c r="W131" s="119"/>
      <c r="X131" s="53"/>
      <c r="Y131" s="54"/>
      <c r="Z131" s="67"/>
      <c r="AA131" s="54"/>
      <c r="AB131" s="54"/>
      <c r="AC131" s="54"/>
    </row>
    <row r="132" spans="3:29">
      <c r="C132" s="45"/>
      <c r="R132" s="15"/>
      <c r="T132" s="69"/>
      <c r="U132" s="69"/>
      <c r="V132" s="27"/>
      <c r="W132" s="29"/>
      <c r="X132" s="15"/>
      <c r="Y132" s="27"/>
      <c r="Z132" s="67"/>
      <c r="AA132" s="27"/>
      <c r="AB132" s="27"/>
      <c r="AC132" s="27"/>
    </row>
    <row r="133" spans="3:29">
      <c r="C133" s="45"/>
      <c r="R133" s="53"/>
      <c r="T133" s="69"/>
      <c r="U133" s="327"/>
      <c r="V133" s="54"/>
      <c r="W133" s="119"/>
      <c r="X133" s="53"/>
      <c r="Y133" s="54"/>
      <c r="Z133" s="67"/>
      <c r="AA133" s="54"/>
      <c r="AB133" s="54"/>
      <c r="AC133" s="54"/>
    </row>
    <row r="134" spans="3:29">
      <c r="C134" s="45"/>
      <c r="R134" s="15"/>
      <c r="T134" s="69"/>
      <c r="U134" s="69"/>
      <c r="V134" s="27"/>
      <c r="W134" s="29"/>
      <c r="X134" s="15"/>
      <c r="Y134" s="27"/>
      <c r="Z134" s="67"/>
      <c r="AA134" s="27"/>
      <c r="AB134" s="27"/>
      <c r="AC134" s="27"/>
    </row>
    <row r="135" spans="3:29">
      <c r="C135" s="45"/>
      <c r="R135" s="53"/>
      <c r="T135" s="69"/>
      <c r="U135" s="327"/>
      <c r="V135" s="54"/>
      <c r="W135" s="119"/>
      <c r="X135" s="53"/>
      <c r="Y135" s="54"/>
      <c r="Z135" s="67"/>
      <c r="AA135" s="54"/>
      <c r="AB135" s="54"/>
      <c r="AC135" s="54"/>
    </row>
    <row r="136" spans="3:29">
      <c r="C136" s="45"/>
      <c r="R136" s="15"/>
      <c r="T136" s="69"/>
      <c r="U136" s="69"/>
      <c r="V136" s="27"/>
      <c r="W136" s="29"/>
      <c r="X136" s="15"/>
      <c r="Y136" s="27"/>
      <c r="Z136" s="67"/>
      <c r="AA136" s="27"/>
      <c r="AB136" s="27"/>
      <c r="AC136" s="27"/>
    </row>
    <row r="137" spans="3:29">
      <c r="C137" s="45"/>
      <c r="R137" s="53"/>
      <c r="T137" s="69"/>
      <c r="U137" s="327"/>
      <c r="V137" s="54"/>
      <c r="W137" s="119"/>
      <c r="X137" s="53"/>
      <c r="Y137" s="54"/>
      <c r="Z137" s="67"/>
      <c r="AA137" s="54"/>
      <c r="AB137" s="54"/>
      <c r="AC137" s="54"/>
    </row>
    <row r="138" spans="3:29">
      <c r="C138" s="45"/>
      <c r="R138" s="15"/>
      <c r="T138" s="69"/>
      <c r="U138" s="69"/>
      <c r="V138" s="27"/>
      <c r="W138" s="29"/>
      <c r="X138" s="15"/>
      <c r="Y138" s="27"/>
      <c r="Z138" s="67"/>
      <c r="AA138" s="27"/>
      <c r="AB138" s="27"/>
      <c r="AC138" s="27"/>
    </row>
    <row r="139" spans="3:29">
      <c r="C139" s="45"/>
      <c r="R139" s="53"/>
      <c r="T139" s="69"/>
      <c r="U139" s="327"/>
      <c r="V139" s="54"/>
      <c r="W139" s="119"/>
      <c r="X139" s="53"/>
      <c r="Y139" s="54"/>
      <c r="Z139" s="67"/>
      <c r="AA139" s="54"/>
      <c r="AB139" s="54"/>
      <c r="AC139" s="54"/>
    </row>
    <row r="140" spans="3:29">
      <c r="C140" s="45"/>
      <c r="R140" s="15"/>
      <c r="T140" s="69"/>
      <c r="U140" s="69"/>
      <c r="V140" s="27"/>
      <c r="W140" s="29"/>
      <c r="X140" s="15"/>
      <c r="Y140" s="27"/>
      <c r="Z140" s="67"/>
      <c r="AA140" s="27"/>
      <c r="AB140" s="27"/>
      <c r="AC140" s="27"/>
    </row>
    <row r="141" spans="3:29">
      <c r="C141" s="45"/>
      <c r="R141" s="53"/>
      <c r="T141" s="69"/>
      <c r="U141" s="327"/>
      <c r="V141" s="54"/>
      <c r="W141" s="119"/>
      <c r="X141" s="53"/>
      <c r="Y141" s="54"/>
      <c r="Z141" s="67"/>
      <c r="AA141" s="54"/>
      <c r="AB141" s="54"/>
      <c r="AC141" s="54"/>
    </row>
    <row r="142" spans="3:29">
      <c r="C142" s="45"/>
      <c r="R142" s="15"/>
      <c r="T142" s="69"/>
      <c r="U142" s="69"/>
      <c r="V142" s="27"/>
      <c r="W142" s="29"/>
      <c r="X142" s="15"/>
      <c r="Y142" s="27"/>
      <c r="Z142" s="67"/>
      <c r="AA142" s="27"/>
      <c r="AB142" s="27"/>
      <c r="AC142" s="27"/>
    </row>
    <row r="143" spans="3:29">
      <c r="C143" s="45"/>
      <c r="R143" s="53"/>
      <c r="T143" s="69"/>
      <c r="U143" s="327"/>
      <c r="V143" s="54"/>
      <c r="W143" s="119"/>
      <c r="X143" s="53"/>
      <c r="Y143" s="54"/>
      <c r="Z143" s="67"/>
      <c r="AA143" s="54"/>
      <c r="AB143" s="54"/>
      <c r="AC143" s="54"/>
    </row>
    <row r="144" spans="3:29">
      <c r="C144" s="45"/>
      <c r="R144" s="15"/>
      <c r="T144" s="69"/>
      <c r="U144" s="69"/>
      <c r="V144" s="27"/>
      <c r="W144" s="29"/>
      <c r="X144" s="15"/>
      <c r="Y144" s="27"/>
      <c r="Z144" s="67"/>
      <c r="AA144" s="27"/>
      <c r="AB144" s="27"/>
      <c r="AC144" s="27"/>
    </row>
    <row r="145" spans="3:29">
      <c r="C145" s="45"/>
      <c r="R145" s="53"/>
      <c r="T145" s="69"/>
      <c r="U145" s="327"/>
      <c r="V145" s="54"/>
      <c r="W145" s="119"/>
      <c r="X145" s="53"/>
      <c r="Y145" s="54"/>
      <c r="Z145" s="67"/>
      <c r="AA145" s="54"/>
      <c r="AB145" s="54"/>
      <c r="AC145" s="54"/>
    </row>
    <row r="146" spans="3:29">
      <c r="C146" s="45"/>
      <c r="R146" s="15"/>
      <c r="T146" s="69"/>
      <c r="U146" s="69"/>
      <c r="V146" s="27"/>
      <c r="W146" s="29"/>
      <c r="X146" s="15"/>
      <c r="Y146" s="27"/>
      <c r="Z146" s="67"/>
      <c r="AA146" s="27"/>
      <c r="AB146" s="27"/>
      <c r="AC146" s="27"/>
    </row>
    <row r="147" spans="3:29">
      <c r="C147" s="45"/>
      <c r="R147" s="53"/>
      <c r="T147" s="69"/>
      <c r="U147" s="327"/>
      <c r="V147" s="54"/>
      <c r="W147" s="119"/>
      <c r="X147" s="53"/>
      <c r="Y147" s="54"/>
      <c r="Z147" s="67"/>
      <c r="AA147" s="54"/>
      <c r="AB147" s="54"/>
      <c r="AC147" s="54"/>
    </row>
    <row r="148" spans="3:29">
      <c r="C148" s="45"/>
      <c r="R148" s="15"/>
      <c r="T148" s="69"/>
      <c r="U148" s="69"/>
      <c r="V148" s="27"/>
      <c r="W148" s="29"/>
      <c r="X148" s="15"/>
      <c r="Y148" s="27"/>
      <c r="Z148" s="67"/>
      <c r="AA148" s="27"/>
      <c r="AB148" s="27"/>
      <c r="AC148" s="27"/>
    </row>
    <row r="149" spans="3:29">
      <c r="C149" s="45"/>
      <c r="R149" s="53"/>
      <c r="U149" s="328"/>
      <c r="V149" s="54"/>
      <c r="W149" s="119"/>
      <c r="X149" s="53"/>
      <c r="Y149" s="54"/>
      <c r="Z149" s="67"/>
      <c r="AA149" s="54"/>
      <c r="AB149" s="54"/>
      <c r="AC149" s="54"/>
    </row>
    <row r="150" spans="3:29">
      <c r="C150" s="45"/>
      <c r="R150" s="15"/>
      <c r="U150" s="42"/>
      <c r="V150" s="27"/>
      <c r="W150" s="29"/>
      <c r="X150" s="15"/>
      <c r="Y150" s="27"/>
      <c r="Z150" s="67"/>
      <c r="AA150" s="27"/>
      <c r="AB150" s="27"/>
      <c r="AC150" s="27"/>
    </row>
    <row r="151" spans="3:29">
      <c r="C151" s="45"/>
      <c r="R151" s="53"/>
      <c r="U151" s="328"/>
      <c r="V151" s="54"/>
      <c r="W151" s="119"/>
      <c r="X151" s="53"/>
      <c r="Y151" s="54"/>
      <c r="Z151" s="67"/>
      <c r="AA151" s="54"/>
      <c r="AB151" s="54"/>
      <c r="AC151" s="54"/>
    </row>
    <row r="152" spans="3:29">
      <c r="C152" s="45"/>
      <c r="R152" s="15"/>
      <c r="U152" s="42"/>
      <c r="V152" s="27"/>
      <c r="W152" s="29"/>
      <c r="X152" s="15"/>
      <c r="Y152" s="27"/>
      <c r="Z152" s="67"/>
      <c r="AA152" s="27"/>
      <c r="AB152" s="27"/>
      <c r="AC152" s="27"/>
    </row>
    <row r="153" spans="3:29">
      <c r="C153" s="45"/>
      <c r="R153" s="53"/>
      <c r="U153" s="328"/>
      <c r="V153" s="54"/>
      <c r="W153" s="119"/>
      <c r="X153" s="53"/>
      <c r="Y153" s="54"/>
      <c r="Z153" s="67"/>
      <c r="AA153" s="54"/>
      <c r="AB153" s="54"/>
      <c r="AC153" s="54"/>
    </row>
    <row r="154" spans="3:29">
      <c r="C154" s="45"/>
      <c r="R154" s="15"/>
      <c r="U154" s="42"/>
      <c r="V154" s="27"/>
      <c r="W154" s="29"/>
      <c r="X154" s="15"/>
      <c r="Y154" s="27"/>
      <c r="Z154" s="67"/>
      <c r="AA154" s="27"/>
      <c r="AB154" s="27"/>
      <c r="AC154" s="27"/>
    </row>
    <row r="155" spans="3:29">
      <c r="C155" s="45"/>
      <c r="R155" s="53"/>
      <c r="U155" s="328"/>
      <c r="V155" s="54"/>
      <c r="W155" s="119"/>
      <c r="X155" s="53"/>
      <c r="Y155" s="54"/>
      <c r="Z155" s="67"/>
      <c r="AA155" s="54"/>
      <c r="AB155" s="54"/>
      <c r="AC155" s="54"/>
    </row>
    <row r="156" spans="3:29">
      <c r="C156" s="45"/>
      <c r="R156" s="15"/>
      <c r="U156" s="42"/>
      <c r="V156" s="27"/>
      <c r="W156" s="29"/>
      <c r="X156" s="15"/>
      <c r="Y156" s="27"/>
      <c r="Z156" s="67"/>
      <c r="AA156" s="27"/>
      <c r="AB156" s="27"/>
      <c r="AC156" s="27"/>
    </row>
    <row r="157" spans="3:29">
      <c r="C157" s="45"/>
      <c r="R157" s="53"/>
      <c r="U157" s="328"/>
      <c r="V157" s="54"/>
      <c r="W157" s="119"/>
      <c r="X157" s="53"/>
      <c r="Y157" s="54"/>
      <c r="Z157" s="67"/>
      <c r="AA157" s="54"/>
      <c r="AB157" s="54"/>
      <c r="AC157" s="54"/>
    </row>
    <row r="158" spans="3:29">
      <c r="C158" s="45"/>
      <c r="R158" s="15"/>
      <c r="U158" s="42"/>
      <c r="V158" s="27"/>
      <c r="W158" s="29"/>
      <c r="X158" s="15"/>
      <c r="Y158" s="27"/>
      <c r="Z158" s="67"/>
      <c r="AA158" s="27"/>
      <c r="AB158" s="27"/>
      <c r="AC158" s="27"/>
    </row>
    <row r="159" spans="3:29">
      <c r="C159" s="45"/>
      <c r="R159" s="53"/>
      <c r="U159" s="328"/>
      <c r="V159" s="54"/>
      <c r="W159" s="119"/>
      <c r="X159" s="53"/>
      <c r="Y159" s="54"/>
      <c r="Z159" s="67"/>
      <c r="AA159" s="54"/>
      <c r="AB159" s="54"/>
      <c r="AC159" s="54"/>
    </row>
    <row r="160" spans="3:29">
      <c r="C160" s="45"/>
      <c r="R160" s="15"/>
      <c r="U160" s="42"/>
      <c r="V160" s="27"/>
      <c r="W160" s="29"/>
      <c r="X160" s="15"/>
      <c r="Y160" s="27"/>
      <c r="Z160" s="67"/>
      <c r="AA160" s="27"/>
      <c r="AB160" s="27"/>
      <c r="AC160" s="27"/>
    </row>
    <row r="161" spans="3:29">
      <c r="C161" s="45"/>
      <c r="R161" s="53"/>
      <c r="U161" s="328"/>
      <c r="V161" s="54"/>
      <c r="W161" s="119"/>
      <c r="X161" s="53"/>
      <c r="Y161" s="54"/>
      <c r="Z161" s="67"/>
      <c r="AA161" s="54"/>
      <c r="AB161" s="54"/>
      <c r="AC161" s="54"/>
    </row>
    <row r="162" spans="3:29">
      <c r="C162" s="45"/>
      <c r="R162" s="15"/>
      <c r="U162" s="42"/>
      <c r="V162" s="27"/>
      <c r="W162" s="29"/>
      <c r="X162" s="15"/>
      <c r="Y162" s="27"/>
      <c r="Z162" s="67"/>
      <c r="AA162" s="27"/>
      <c r="AB162" s="27"/>
      <c r="AC162" s="27"/>
    </row>
    <row r="163" spans="3:29">
      <c r="C163" s="45"/>
      <c r="R163" s="53"/>
      <c r="U163" s="328"/>
      <c r="V163" s="54"/>
      <c r="W163" s="119"/>
      <c r="X163" s="53"/>
      <c r="Y163" s="54"/>
      <c r="Z163" s="67"/>
      <c r="AA163" s="54"/>
      <c r="AB163" s="54"/>
      <c r="AC163" s="54"/>
    </row>
    <row r="164" spans="3:29">
      <c r="C164" s="45"/>
      <c r="R164" s="15"/>
      <c r="U164" s="42"/>
      <c r="V164" s="27"/>
      <c r="W164" s="29"/>
      <c r="X164" s="15"/>
      <c r="Y164" s="27"/>
      <c r="Z164" s="67"/>
      <c r="AA164" s="27"/>
      <c r="AB164" s="27"/>
      <c r="AC164" s="27"/>
    </row>
    <row r="165" spans="3:29">
      <c r="C165" s="45"/>
      <c r="R165" s="53"/>
      <c r="U165" s="328"/>
      <c r="V165" s="54"/>
      <c r="W165" s="119"/>
      <c r="X165" s="53"/>
      <c r="Y165" s="54"/>
      <c r="Z165" s="67"/>
      <c r="AA165" s="54"/>
      <c r="AB165" s="54"/>
      <c r="AC165" s="54"/>
    </row>
    <row r="166" spans="3:29">
      <c r="C166" s="45"/>
      <c r="R166" s="15"/>
      <c r="U166" s="42"/>
      <c r="V166" s="27"/>
      <c r="W166" s="29"/>
      <c r="X166" s="15"/>
      <c r="Y166" s="27"/>
      <c r="Z166" s="67"/>
      <c r="AA166" s="27"/>
      <c r="AB166" s="27"/>
      <c r="AC166" s="27"/>
    </row>
    <row r="167" spans="3:29">
      <c r="C167" s="45"/>
      <c r="R167" s="53"/>
      <c r="U167" s="328"/>
      <c r="V167" s="54"/>
      <c r="W167" s="119"/>
      <c r="X167" s="53"/>
      <c r="Y167" s="54"/>
      <c r="Z167" s="67"/>
      <c r="AA167" s="54"/>
      <c r="AB167" s="54"/>
      <c r="AC167" s="54"/>
    </row>
    <row r="168" spans="3:29">
      <c r="C168" s="45"/>
      <c r="R168" s="15"/>
      <c r="U168" s="42"/>
      <c r="V168" s="27"/>
      <c r="W168" s="29"/>
      <c r="X168" s="15"/>
      <c r="Y168" s="27"/>
      <c r="Z168" s="67"/>
      <c r="AA168" s="27"/>
      <c r="AB168" s="27"/>
      <c r="AC168" s="27"/>
    </row>
    <row r="169" spans="3:29">
      <c r="C169" s="45"/>
      <c r="R169" s="53"/>
      <c r="U169" s="328"/>
      <c r="V169" s="54"/>
      <c r="W169" s="119"/>
      <c r="X169" s="53"/>
      <c r="Y169" s="54"/>
      <c r="Z169" s="67"/>
      <c r="AA169" s="54"/>
      <c r="AB169" s="54"/>
      <c r="AC169" s="54"/>
    </row>
    <row r="170" spans="3:29">
      <c r="C170" s="45"/>
      <c r="R170" s="15"/>
      <c r="U170" s="42"/>
      <c r="V170" s="27"/>
      <c r="W170" s="29"/>
      <c r="X170" s="15"/>
      <c r="Y170" s="27"/>
      <c r="Z170" s="67"/>
      <c r="AA170" s="27"/>
      <c r="AB170" s="27"/>
      <c r="AC170" s="27"/>
    </row>
    <row r="171" spans="3:29">
      <c r="C171" s="45"/>
      <c r="R171" s="53"/>
      <c r="U171" s="328"/>
      <c r="V171" s="54"/>
      <c r="W171" s="119"/>
      <c r="X171" s="53"/>
      <c r="Y171" s="54"/>
      <c r="Z171" s="67"/>
      <c r="AA171" s="54"/>
      <c r="AB171" s="54"/>
      <c r="AC171" s="54"/>
    </row>
    <row r="172" spans="3:29">
      <c r="C172" s="45"/>
      <c r="R172" s="15"/>
      <c r="U172" s="42"/>
      <c r="V172" s="27"/>
      <c r="W172" s="29"/>
      <c r="X172" s="15"/>
      <c r="Y172" s="27"/>
      <c r="Z172" s="67"/>
      <c r="AA172" s="27"/>
      <c r="AB172" s="27"/>
      <c r="AC172" s="27"/>
    </row>
    <row r="173" spans="3:29">
      <c r="C173" s="45"/>
      <c r="R173" s="53"/>
      <c r="U173" s="328"/>
      <c r="V173" s="54"/>
      <c r="W173" s="119"/>
      <c r="X173" s="53"/>
      <c r="Y173" s="54"/>
      <c r="Z173" s="67"/>
      <c r="AA173" s="54"/>
      <c r="AB173" s="54"/>
      <c r="AC173" s="54"/>
    </row>
    <row r="174" spans="3:29">
      <c r="C174" s="45"/>
      <c r="R174" s="15"/>
      <c r="U174" s="42"/>
      <c r="V174" s="27"/>
      <c r="W174" s="29"/>
      <c r="X174" s="15"/>
      <c r="Y174" s="27"/>
      <c r="Z174" s="67"/>
      <c r="AA174" s="27"/>
      <c r="AB174" s="27"/>
      <c r="AC174" s="27"/>
    </row>
    <row r="175" spans="3:29">
      <c r="C175" s="45"/>
      <c r="R175" s="53"/>
      <c r="U175" s="328"/>
      <c r="V175" s="54"/>
      <c r="W175" s="119"/>
      <c r="X175" s="53"/>
      <c r="Y175" s="54"/>
      <c r="Z175" s="67"/>
      <c r="AA175" s="54"/>
      <c r="AB175" s="54"/>
      <c r="AC175" s="54"/>
    </row>
    <row r="176" spans="3:29">
      <c r="C176" s="45"/>
      <c r="R176" s="15"/>
      <c r="U176" s="42"/>
      <c r="V176" s="27"/>
      <c r="W176" s="29"/>
      <c r="X176" s="15"/>
      <c r="Y176" s="27"/>
      <c r="Z176" s="67"/>
      <c r="AA176" s="27"/>
      <c r="AB176" s="27"/>
      <c r="AC176" s="27"/>
    </row>
    <row r="177" spans="3:29">
      <c r="C177" s="45"/>
      <c r="R177" s="53"/>
      <c r="U177" s="328"/>
      <c r="V177" s="54"/>
      <c r="W177" s="119"/>
      <c r="X177" s="53"/>
      <c r="Y177" s="54"/>
      <c r="Z177" s="67"/>
      <c r="AA177" s="54"/>
      <c r="AB177" s="54"/>
      <c r="AC177" s="54"/>
    </row>
    <row r="178" spans="3:29">
      <c r="C178" s="45"/>
      <c r="R178" s="15"/>
      <c r="U178" s="42"/>
      <c r="V178" s="27"/>
      <c r="W178" s="29"/>
      <c r="X178" s="15"/>
      <c r="Y178" s="27"/>
      <c r="Z178" s="67"/>
      <c r="AA178" s="27"/>
      <c r="AB178" s="27"/>
      <c r="AC178" s="27"/>
    </row>
    <row r="179" spans="3:29">
      <c r="C179" s="45"/>
      <c r="R179" s="53"/>
      <c r="U179" s="328"/>
      <c r="V179" s="54"/>
      <c r="W179" s="119"/>
      <c r="X179" s="53"/>
      <c r="Y179" s="54"/>
      <c r="Z179" s="67"/>
      <c r="AA179" s="54"/>
      <c r="AB179" s="54"/>
      <c r="AC179" s="54"/>
    </row>
    <row r="180" spans="3:29">
      <c r="C180" s="45"/>
      <c r="R180" s="15"/>
      <c r="U180" s="42"/>
      <c r="V180" s="27"/>
      <c r="W180" s="29"/>
      <c r="X180" s="15"/>
      <c r="Y180" s="27"/>
      <c r="Z180" s="67"/>
      <c r="AA180" s="27"/>
      <c r="AB180" s="27"/>
      <c r="AC180" s="27"/>
    </row>
    <row r="181" spans="3:29">
      <c r="C181" s="45"/>
      <c r="R181" s="53"/>
      <c r="U181" s="328"/>
      <c r="V181" s="54"/>
      <c r="W181" s="119"/>
      <c r="X181" s="53"/>
      <c r="Y181" s="54"/>
      <c r="Z181" s="67"/>
      <c r="AA181" s="54"/>
      <c r="AB181" s="54"/>
      <c r="AC181" s="54"/>
    </row>
    <row r="182" spans="3:29">
      <c r="C182" s="45"/>
      <c r="R182" s="15"/>
      <c r="U182" s="42"/>
      <c r="V182" s="27"/>
      <c r="W182" s="29"/>
      <c r="X182" s="15"/>
      <c r="Y182" s="27"/>
      <c r="Z182" s="67"/>
      <c r="AA182" s="27"/>
      <c r="AB182" s="27"/>
      <c r="AC182" s="27"/>
    </row>
    <row r="183" spans="3:29">
      <c r="C183" s="45"/>
      <c r="R183" s="53"/>
      <c r="U183" s="328"/>
      <c r="V183" s="54"/>
      <c r="W183" s="119"/>
      <c r="X183" s="53"/>
      <c r="Y183" s="54"/>
      <c r="Z183" s="67"/>
      <c r="AA183" s="54"/>
      <c r="AB183" s="54"/>
      <c r="AC183" s="54"/>
    </row>
    <row r="184" spans="3:29">
      <c r="C184" s="45"/>
      <c r="R184" s="15"/>
      <c r="U184" s="42"/>
      <c r="V184" s="27"/>
      <c r="W184" s="29"/>
      <c r="X184" s="15"/>
      <c r="Y184" s="27"/>
      <c r="Z184" s="67"/>
      <c r="AA184" s="27"/>
      <c r="AB184" s="27"/>
      <c r="AC184" s="27"/>
    </row>
    <row r="185" spans="3:29">
      <c r="C185" s="45"/>
      <c r="R185" s="53"/>
      <c r="U185" s="328"/>
      <c r="V185" s="54"/>
      <c r="W185" s="119"/>
      <c r="X185" s="53"/>
      <c r="Y185" s="54"/>
      <c r="Z185" s="67"/>
      <c r="AA185" s="54"/>
      <c r="AB185" s="54"/>
      <c r="AC185" s="54"/>
    </row>
    <row r="186" spans="3:29">
      <c r="C186" s="45"/>
      <c r="R186" s="15"/>
      <c r="U186" s="42"/>
      <c r="V186" s="27"/>
      <c r="W186" s="29"/>
      <c r="X186" s="15"/>
      <c r="Y186" s="27"/>
      <c r="Z186" s="67"/>
      <c r="AA186" s="27"/>
      <c r="AB186" s="27"/>
      <c r="AC186" s="27"/>
    </row>
    <row r="187" spans="3:29">
      <c r="C187" s="45"/>
      <c r="R187" s="53"/>
      <c r="U187" s="328"/>
      <c r="V187" s="54"/>
      <c r="W187" s="119"/>
      <c r="X187" s="53"/>
      <c r="Y187" s="54"/>
      <c r="Z187" s="67"/>
      <c r="AA187" s="54"/>
      <c r="AB187" s="54"/>
      <c r="AC187" s="54"/>
    </row>
    <row r="188" spans="3:29">
      <c r="C188" s="45"/>
      <c r="R188" s="15"/>
      <c r="U188" s="42"/>
      <c r="V188" s="27"/>
      <c r="W188" s="29"/>
      <c r="X188" s="15"/>
      <c r="Y188" s="27"/>
      <c r="Z188" s="67"/>
      <c r="AA188" s="27"/>
      <c r="AB188" s="27"/>
      <c r="AC188" s="27"/>
    </row>
    <row r="189" spans="3:29">
      <c r="C189" s="45"/>
      <c r="R189" s="53"/>
      <c r="U189" s="328"/>
      <c r="V189" s="54"/>
      <c r="W189" s="119"/>
      <c r="X189" s="53"/>
      <c r="Y189" s="54"/>
      <c r="Z189" s="67"/>
      <c r="AA189" s="54"/>
      <c r="AB189" s="54"/>
      <c r="AC189" s="54"/>
    </row>
    <row r="190" spans="3:29">
      <c r="C190" s="45"/>
      <c r="R190" s="15"/>
      <c r="U190" s="42"/>
      <c r="V190" s="27"/>
      <c r="W190" s="29"/>
      <c r="X190" s="15"/>
      <c r="Y190" s="27"/>
      <c r="Z190" s="67"/>
      <c r="AA190" s="27"/>
      <c r="AB190" s="27"/>
      <c r="AC190" s="27"/>
    </row>
    <row r="191" spans="3:29">
      <c r="C191" s="45"/>
      <c r="R191" s="53"/>
      <c r="U191" s="328"/>
      <c r="V191" s="54"/>
      <c r="W191" s="119"/>
      <c r="X191" s="53"/>
      <c r="Y191" s="54"/>
      <c r="Z191" s="67"/>
      <c r="AA191" s="54"/>
      <c r="AB191" s="54"/>
      <c r="AC191" s="54"/>
    </row>
    <row r="192" spans="3:29">
      <c r="C192" s="45"/>
      <c r="R192" s="15"/>
      <c r="U192" s="42"/>
      <c r="V192" s="27"/>
      <c r="W192" s="29"/>
      <c r="X192" s="15"/>
      <c r="Y192" s="27"/>
      <c r="Z192" s="67"/>
      <c r="AA192" s="27"/>
      <c r="AB192" s="27"/>
      <c r="AC192" s="27"/>
    </row>
    <row r="193" spans="3:29">
      <c r="C193" s="45"/>
      <c r="R193" s="53"/>
      <c r="U193" s="328"/>
      <c r="V193" s="54"/>
      <c r="W193" s="119"/>
      <c r="X193" s="53"/>
      <c r="Y193" s="54"/>
      <c r="Z193" s="67"/>
      <c r="AA193" s="54"/>
      <c r="AB193" s="54"/>
      <c r="AC193" s="54"/>
    </row>
    <row r="194" spans="3:29">
      <c r="C194" s="45"/>
      <c r="R194" s="15"/>
      <c r="U194" s="42"/>
      <c r="V194" s="27"/>
      <c r="W194" s="29"/>
      <c r="X194" s="15"/>
      <c r="Y194" s="27"/>
      <c r="Z194" s="67"/>
      <c r="AA194" s="27"/>
      <c r="AB194" s="27"/>
      <c r="AC194" s="27"/>
    </row>
    <row r="195" spans="3:29">
      <c r="C195" s="45"/>
      <c r="R195" s="53"/>
      <c r="U195" s="328"/>
      <c r="V195" s="54"/>
      <c r="W195" s="119"/>
      <c r="X195" s="53"/>
      <c r="Y195" s="54"/>
      <c r="Z195" s="67"/>
      <c r="AA195" s="54"/>
      <c r="AB195" s="54"/>
      <c r="AC195" s="54"/>
    </row>
    <row r="196" spans="3:29">
      <c r="C196" s="45"/>
      <c r="R196" s="15"/>
      <c r="U196" s="42"/>
      <c r="V196" s="27"/>
      <c r="W196" s="29"/>
      <c r="X196" s="15"/>
      <c r="Y196" s="27"/>
      <c r="Z196" s="67"/>
      <c r="AA196" s="27"/>
      <c r="AB196" s="27"/>
      <c r="AC196" s="27"/>
    </row>
    <row r="197" spans="3:29">
      <c r="C197" s="45"/>
      <c r="R197" s="53"/>
      <c r="U197" s="328"/>
      <c r="V197" s="54"/>
      <c r="W197" s="119"/>
      <c r="X197" s="53"/>
      <c r="Y197" s="54"/>
      <c r="Z197" s="67"/>
      <c r="AA197" s="54"/>
      <c r="AB197" s="54"/>
      <c r="AC197" s="54"/>
    </row>
    <row r="198" spans="3:29">
      <c r="C198" s="45"/>
      <c r="R198" s="15"/>
      <c r="U198" s="42"/>
      <c r="V198" s="27"/>
      <c r="W198" s="29"/>
      <c r="X198" s="15"/>
      <c r="Y198" s="27"/>
      <c r="Z198" s="67"/>
      <c r="AA198" s="27"/>
      <c r="AB198" s="27"/>
      <c r="AC198" s="27"/>
    </row>
    <row r="199" spans="3:29">
      <c r="C199" s="45"/>
      <c r="R199" s="53"/>
      <c r="U199" s="328"/>
      <c r="V199" s="54"/>
      <c r="W199" s="119"/>
      <c r="X199" s="53"/>
      <c r="Y199" s="54"/>
      <c r="Z199" s="67"/>
      <c r="AA199" s="54"/>
      <c r="AB199" s="54"/>
      <c r="AC199" s="54"/>
    </row>
    <row r="200" spans="3:29">
      <c r="C200" s="45"/>
      <c r="R200" s="15"/>
      <c r="U200" s="42"/>
      <c r="V200" s="27"/>
      <c r="W200" s="29"/>
      <c r="X200" s="15"/>
      <c r="Y200" s="27"/>
      <c r="Z200" s="67"/>
      <c r="AA200" s="27"/>
      <c r="AB200" s="27"/>
      <c r="AC200" s="27"/>
    </row>
    <row r="201" spans="3:29">
      <c r="C201" s="45"/>
      <c r="R201" s="53"/>
      <c r="U201" s="328"/>
      <c r="V201" s="54"/>
      <c r="W201" s="119"/>
      <c r="X201" s="53"/>
      <c r="Y201" s="54"/>
      <c r="Z201" s="67"/>
      <c r="AA201" s="54"/>
      <c r="AB201" s="54"/>
      <c r="AC201" s="54"/>
    </row>
    <row r="202" spans="3:29">
      <c r="C202" s="45"/>
      <c r="R202" s="15"/>
      <c r="U202" s="42"/>
      <c r="V202" s="27"/>
      <c r="W202" s="29"/>
      <c r="X202" s="15"/>
      <c r="Y202" s="27"/>
      <c r="Z202" s="67"/>
      <c r="AA202" s="27"/>
      <c r="AB202" s="27"/>
      <c r="AC202" s="27"/>
    </row>
    <row r="203" spans="3:29">
      <c r="C203" s="45"/>
      <c r="R203" s="53"/>
      <c r="U203" s="328"/>
      <c r="V203" s="54"/>
      <c r="W203" s="119"/>
      <c r="X203" s="53"/>
      <c r="Y203" s="54"/>
      <c r="Z203" s="67"/>
      <c r="AA203" s="54"/>
      <c r="AB203" s="54"/>
      <c r="AC203" s="54"/>
    </row>
    <row r="204" spans="3:29">
      <c r="C204" s="45"/>
      <c r="R204" s="15"/>
      <c r="U204" s="42"/>
      <c r="V204" s="27"/>
      <c r="W204" s="29"/>
      <c r="X204" s="15"/>
      <c r="Y204" s="27"/>
      <c r="Z204" s="67"/>
      <c r="AA204" s="27"/>
      <c r="AB204" s="27"/>
      <c r="AC204" s="27"/>
    </row>
    <row r="205" spans="3:29">
      <c r="C205" s="45"/>
      <c r="R205" s="53"/>
      <c r="U205" s="328"/>
      <c r="V205" s="54"/>
      <c r="W205" s="119"/>
      <c r="X205" s="53"/>
      <c r="Y205" s="54"/>
      <c r="Z205" s="67"/>
      <c r="AA205" s="54"/>
      <c r="AB205" s="54"/>
      <c r="AC205" s="54"/>
    </row>
    <row r="206" spans="3:29">
      <c r="C206" s="45"/>
      <c r="R206" s="15"/>
      <c r="U206" s="42"/>
      <c r="V206" s="27"/>
      <c r="W206" s="29"/>
      <c r="X206" s="15"/>
      <c r="Y206" s="27"/>
      <c r="Z206" s="67"/>
      <c r="AA206" s="27"/>
      <c r="AB206" s="27"/>
      <c r="AC206" s="27"/>
    </row>
    <row r="207" spans="3:29">
      <c r="C207" s="45"/>
      <c r="R207" s="53"/>
      <c r="U207" s="328"/>
      <c r="V207" s="54"/>
      <c r="W207" s="119"/>
      <c r="X207" s="53"/>
      <c r="Y207" s="54"/>
      <c r="Z207" s="67"/>
      <c r="AA207" s="54"/>
      <c r="AB207" s="54"/>
      <c r="AC207" s="54"/>
    </row>
    <row r="208" spans="3:29">
      <c r="C208" s="45"/>
      <c r="R208" s="15"/>
      <c r="U208" s="42"/>
      <c r="V208" s="27"/>
      <c r="W208" s="29"/>
      <c r="X208" s="15"/>
      <c r="Y208" s="27"/>
      <c r="Z208" s="67"/>
      <c r="AA208" s="27"/>
      <c r="AB208" s="27"/>
      <c r="AC208" s="27"/>
    </row>
    <row r="209" spans="3:29">
      <c r="C209" s="45"/>
      <c r="R209" s="53"/>
      <c r="U209" s="328"/>
      <c r="V209" s="54"/>
      <c r="W209" s="119"/>
      <c r="X209" s="53"/>
      <c r="Y209" s="54"/>
      <c r="Z209" s="67"/>
      <c r="AA209" s="54"/>
      <c r="AB209" s="54"/>
      <c r="AC209" s="54"/>
    </row>
    <row r="210" spans="3:29">
      <c r="C210" s="45"/>
      <c r="R210" s="15"/>
      <c r="U210" s="42"/>
      <c r="V210" s="27"/>
      <c r="W210" s="29"/>
      <c r="X210" s="15"/>
      <c r="Y210" s="27"/>
      <c r="Z210" s="67"/>
      <c r="AA210" s="27"/>
      <c r="AB210" s="27"/>
      <c r="AC210" s="27"/>
    </row>
    <row r="211" spans="3:29">
      <c r="C211" s="45"/>
      <c r="R211" s="53"/>
      <c r="U211" s="328"/>
      <c r="V211" s="54"/>
      <c r="W211" s="119"/>
      <c r="X211" s="53"/>
      <c r="Y211" s="54"/>
      <c r="Z211" s="67"/>
      <c r="AA211" s="54"/>
      <c r="AB211" s="54"/>
      <c r="AC211" s="54"/>
    </row>
    <row r="212" spans="3:29">
      <c r="C212" s="45"/>
      <c r="R212" s="15"/>
      <c r="U212" s="42"/>
      <c r="V212" s="27"/>
      <c r="W212" s="29"/>
      <c r="X212" s="15"/>
      <c r="Y212" s="27"/>
      <c r="Z212" s="67"/>
      <c r="AA212" s="27"/>
      <c r="AB212" s="27"/>
      <c r="AC212" s="27"/>
    </row>
    <row r="213" spans="3:29">
      <c r="C213" s="45"/>
      <c r="R213" s="53"/>
      <c r="U213" s="328"/>
      <c r="V213" s="54"/>
      <c r="W213" s="119"/>
      <c r="X213" s="53"/>
      <c r="Y213" s="54"/>
      <c r="Z213" s="67"/>
      <c r="AA213" s="54"/>
      <c r="AB213" s="54"/>
      <c r="AC213" s="54"/>
    </row>
    <row r="214" spans="3:29">
      <c r="C214" s="45"/>
      <c r="R214" s="15"/>
      <c r="U214" s="42"/>
      <c r="V214" s="27"/>
      <c r="W214" s="29"/>
      <c r="X214" s="15"/>
      <c r="Y214" s="27"/>
      <c r="Z214" s="67"/>
      <c r="AA214" s="27"/>
      <c r="AB214" s="27"/>
      <c r="AC214" s="27"/>
    </row>
    <row r="215" spans="3:29">
      <c r="C215" s="45"/>
      <c r="R215" s="53"/>
      <c r="U215" s="328"/>
      <c r="V215" s="54"/>
      <c r="W215" s="119"/>
      <c r="X215" s="53"/>
      <c r="Y215" s="54"/>
      <c r="Z215" s="67"/>
      <c r="AA215" s="54"/>
      <c r="AB215" s="54"/>
      <c r="AC215" s="54"/>
    </row>
    <row r="216" spans="3:29">
      <c r="C216" s="45"/>
      <c r="R216" s="15"/>
      <c r="U216" s="42"/>
      <c r="V216" s="27"/>
      <c r="W216" s="29"/>
      <c r="X216" s="15"/>
      <c r="Y216" s="27"/>
      <c r="Z216" s="67"/>
      <c r="AA216" s="27"/>
      <c r="AB216" s="27"/>
      <c r="AC216" s="27"/>
    </row>
    <row r="217" spans="3:29">
      <c r="C217" s="45"/>
      <c r="R217" s="53"/>
      <c r="U217" s="328"/>
      <c r="V217" s="54"/>
      <c r="W217" s="119"/>
      <c r="X217" s="53"/>
      <c r="Y217" s="54"/>
      <c r="Z217" s="67"/>
      <c r="AA217" s="54"/>
      <c r="AB217" s="54"/>
      <c r="AC217" s="54"/>
    </row>
    <row r="218" spans="3:29">
      <c r="C218" s="45"/>
      <c r="R218" s="15"/>
      <c r="U218" s="42"/>
      <c r="V218" s="27"/>
      <c r="W218" s="29"/>
      <c r="X218" s="15"/>
      <c r="Y218" s="27"/>
      <c r="Z218" s="67"/>
      <c r="AA218" s="27"/>
      <c r="AB218" s="27"/>
      <c r="AC218" s="27"/>
    </row>
    <row r="219" spans="3:29">
      <c r="C219" s="45"/>
      <c r="R219" s="53"/>
      <c r="U219" s="328"/>
      <c r="V219" s="54"/>
      <c r="W219" s="119"/>
      <c r="X219" s="53"/>
      <c r="Y219" s="54"/>
      <c r="Z219" s="67"/>
      <c r="AA219" s="54"/>
      <c r="AB219" s="54"/>
      <c r="AC219" s="54"/>
    </row>
    <row r="220" spans="3:29">
      <c r="C220" s="45"/>
      <c r="R220" s="15"/>
      <c r="U220" s="42"/>
      <c r="V220" s="27"/>
      <c r="W220" s="29"/>
      <c r="X220" s="15"/>
      <c r="Y220" s="27"/>
      <c r="Z220" s="67"/>
      <c r="AA220" s="27"/>
      <c r="AB220" s="27"/>
      <c r="AC220" s="27"/>
    </row>
    <row r="221" spans="3:29">
      <c r="C221" s="45"/>
      <c r="R221" s="53"/>
      <c r="U221" s="328"/>
      <c r="V221" s="54"/>
      <c r="W221" s="119"/>
      <c r="X221" s="53"/>
      <c r="Y221" s="54"/>
      <c r="Z221" s="67"/>
      <c r="AA221" s="54"/>
      <c r="AB221" s="54"/>
      <c r="AC221" s="54"/>
    </row>
    <row r="222" spans="3:29">
      <c r="C222" s="45"/>
      <c r="R222" s="15"/>
      <c r="U222" s="42"/>
      <c r="V222" s="27"/>
      <c r="W222" s="29"/>
      <c r="X222" s="15"/>
      <c r="Y222" s="27"/>
      <c r="Z222" s="67"/>
      <c r="AA222" s="27"/>
      <c r="AB222" s="27"/>
      <c r="AC222" s="27"/>
    </row>
    <row r="223" spans="3:29">
      <c r="C223" s="45"/>
      <c r="R223" s="53"/>
      <c r="U223" s="328"/>
      <c r="V223" s="54"/>
      <c r="W223" s="119"/>
      <c r="X223" s="53"/>
      <c r="Y223" s="54"/>
      <c r="Z223" s="67"/>
      <c r="AA223" s="54"/>
      <c r="AB223" s="54"/>
      <c r="AC223" s="54"/>
    </row>
    <row r="224" spans="3:29">
      <c r="C224" s="45"/>
      <c r="R224" s="15"/>
      <c r="U224" s="42"/>
      <c r="V224" s="27"/>
      <c r="W224" s="29"/>
      <c r="X224" s="15"/>
      <c r="Y224" s="27"/>
      <c r="Z224" s="67"/>
      <c r="AA224" s="27"/>
      <c r="AB224" s="27"/>
      <c r="AC224" s="27"/>
    </row>
    <row r="225" spans="3:29">
      <c r="C225" s="45"/>
      <c r="R225" s="53"/>
      <c r="U225" s="328"/>
      <c r="V225" s="54"/>
      <c r="W225" s="119"/>
      <c r="X225" s="53"/>
      <c r="Y225" s="54"/>
      <c r="Z225" s="53"/>
      <c r="AA225" s="54"/>
      <c r="AB225" s="54"/>
      <c r="AC225" s="54"/>
    </row>
    <row r="226" spans="3:29">
      <c r="C226" s="45"/>
      <c r="R226" s="15"/>
      <c r="U226" s="42"/>
      <c r="V226" s="27"/>
      <c r="W226" s="29"/>
      <c r="X226" s="15"/>
      <c r="Y226" s="27"/>
      <c r="Z226" s="15"/>
      <c r="AA226" s="27"/>
      <c r="AB226" s="27"/>
      <c r="AC226" s="27"/>
    </row>
    <row r="227" spans="3:29">
      <c r="C227" s="45"/>
      <c r="R227" s="53"/>
      <c r="U227" s="328"/>
      <c r="V227" s="54"/>
      <c r="W227" s="119"/>
      <c r="X227" s="53"/>
      <c r="Y227" s="54"/>
      <c r="Z227" s="53"/>
      <c r="AA227" s="54"/>
      <c r="AB227" s="54"/>
      <c r="AC227" s="54"/>
    </row>
    <row r="228" spans="3:29">
      <c r="C228" s="45"/>
      <c r="R228" s="15"/>
      <c r="U228" s="42"/>
      <c r="V228" s="27"/>
      <c r="W228" s="29"/>
      <c r="X228" s="15"/>
      <c r="Y228" s="27"/>
      <c r="Z228" s="15"/>
      <c r="AA228" s="27"/>
      <c r="AB228" s="27"/>
      <c r="AC228" s="27"/>
    </row>
    <row r="229" spans="3:29">
      <c r="C229" s="45"/>
      <c r="R229" s="53"/>
      <c r="U229" s="328"/>
      <c r="V229" s="54"/>
      <c r="W229" s="119"/>
      <c r="X229" s="53"/>
      <c r="Y229" s="54"/>
      <c r="Z229" s="53"/>
      <c r="AA229" s="54"/>
      <c r="AB229" s="54"/>
      <c r="AC229" s="54"/>
    </row>
    <row r="230" spans="3:29">
      <c r="C230" s="45"/>
      <c r="R230" s="15"/>
      <c r="U230" s="42"/>
      <c r="V230" s="27"/>
      <c r="W230" s="29"/>
      <c r="X230" s="15"/>
      <c r="Y230" s="27"/>
      <c r="Z230" s="15"/>
      <c r="AA230" s="27"/>
      <c r="AB230" s="27"/>
      <c r="AC230" s="27"/>
    </row>
    <row r="231" spans="3:29">
      <c r="C231" s="45"/>
      <c r="R231" s="53"/>
      <c r="U231" s="328"/>
      <c r="V231" s="54"/>
      <c r="W231" s="119"/>
      <c r="X231" s="53"/>
      <c r="Y231" s="54"/>
      <c r="Z231" s="53"/>
      <c r="AA231" s="54"/>
      <c r="AB231" s="54"/>
      <c r="AC231" s="54"/>
    </row>
    <row r="232" spans="3:29">
      <c r="C232" s="45"/>
      <c r="R232" s="15"/>
      <c r="U232" s="42"/>
      <c r="V232" s="27"/>
      <c r="W232" s="29"/>
      <c r="X232" s="15"/>
      <c r="Y232" s="27"/>
      <c r="Z232" s="15"/>
      <c r="AA232" s="27"/>
      <c r="AB232" s="27"/>
      <c r="AC232" s="27"/>
    </row>
    <row r="233" spans="3:29">
      <c r="C233" s="45"/>
      <c r="R233" s="53"/>
      <c r="U233" s="328"/>
      <c r="V233" s="54"/>
      <c r="W233" s="119"/>
      <c r="X233" s="53"/>
      <c r="Y233" s="54"/>
      <c r="Z233" s="53"/>
      <c r="AA233" s="54"/>
      <c r="AB233" s="54"/>
      <c r="AC233" s="54"/>
    </row>
    <row r="234" spans="3:29">
      <c r="C234" s="45"/>
      <c r="R234" s="15"/>
      <c r="U234" s="42"/>
      <c r="V234" s="27"/>
      <c r="W234" s="29"/>
      <c r="X234" s="15"/>
      <c r="Y234" s="27"/>
      <c r="Z234" s="15"/>
      <c r="AA234" s="27"/>
      <c r="AB234" s="27"/>
      <c r="AC234" s="27"/>
    </row>
    <row r="235" spans="3:29">
      <c r="C235" s="45"/>
      <c r="R235" s="53"/>
      <c r="U235" s="328"/>
      <c r="V235" s="54"/>
      <c r="W235" s="119"/>
      <c r="X235" s="53"/>
      <c r="Y235" s="54"/>
      <c r="Z235" s="53"/>
      <c r="AA235" s="54"/>
      <c r="AB235" s="54"/>
      <c r="AC235" s="54"/>
    </row>
    <row r="236" spans="3:29">
      <c r="C236" s="45"/>
      <c r="R236" s="15"/>
      <c r="U236" s="42"/>
      <c r="V236" s="27"/>
      <c r="W236" s="29"/>
      <c r="X236" s="15"/>
      <c r="Y236" s="27"/>
      <c r="Z236" s="15"/>
      <c r="AA236" s="27"/>
      <c r="AB236" s="27"/>
      <c r="AC236" s="27"/>
    </row>
    <row r="237" spans="3:29">
      <c r="C237" s="45"/>
      <c r="R237" s="53"/>
      <c r="U237" s="328"/>
      <c r="V237" s="54"/>
      <c r="W237" s="119"/>
      <c r="X237" s="53"/>
      <c r="Y237" s="54"/>
      <c r="Z237" s="53"/>
      <c r="AA237" s="54"/>
      <c r="AB237" s="54"/>
      <c r="AC237" s="54"/>
    </row>
    <row r="238" spans="3:29">
      <c r="C238" s="45"/>
      <c r="R238" s="15"/>
      <c r="U238" s="42"/>
      <c r="V238" s="27"/>
      <c r="W238" s="29"/>
      <c r="X238" s="15"/>
      <c r="Y238" s="27"/>
      <c r="Z238" s="15"/>
      <c r="AA238" s="27"/>
      <c r="AB238" s="27"/>
      <c r="AC238" s="27"/>
    </row>
    <row r="239" spans="3:29">
      <c r="C239" s="45"/>
      <c r="R239" s="53"/>
      <c r="U239" s="328"/>
      <c r="V239" s="54"/>
      <c r="W239" s="119"/>
      <c r="X239" s="53"/>
      <c r="Y239" s="54"/>
      <c r="Z239" s="53"/>
      <c r="AA239" s="54"/>
      <c r="AB239" s="54"/>
      <c r="AC239" s="54"/>
    </row>
    <row r="240" spans="3:29">
      <c r="C240" s="45"/>
      <c r="R240" s="15"/>
      <c r="U240" s="42"/>
      <c r="V240" s="27"/>
      <c r="W240" s="29"/>
      <c r="X240" s="15"/>
      <c r="Y240" s="27"/>
      <c r="Z240" s="15"/>
      <c r="AA240" s="27"/>
      <c r="AB240" s="27"/>
      <c r="AC240" s="27"/>
    </row>
    <row r="241" spans="3:29">
      <c r="C241" s="45"/>
      <c r="R241" s="53"/>
      <c r="U241" s="328"/>
      <c r="V241" s="54"/>
      <c r="W241" s="119"/>
      <c r="X241" s="53"/>
      <c r="Y241" s="54"/>
      <c r="Z241" s="53"/>
      <c r="AA241" s="54"/>
      <c r="AB241" s="54"/>
      <c r="AC241" s="54"/>
    </row>
    <row r="242" spans="3:29">
      <c r="C242" s="45"/>
      <c r="R242" s="15"/>
      <c r="U242" s="42"/>
      <c r="V242" s="27"/>
      <c r="W242" s="29"/>
      <c r="X242" s="15"/>
      <c r="Y242" s="27"/>
      <c r="Z242" s="15"/>
      <c r="AA242" s="27"/>
      <c r="AB242" s="27"/>
      <c r="AC242" s="27"/>
    </row>
    <row r="243" spans="3:29">
      <c r="C243" s="45"/>
      <c r="R243" s="53"/>
      <c r="U243" s="328"/>
      <c r="V243" s="54"/>
      <c r="W243" s="119"/>
      <c r="X243" s="53"/>
      <c r="Y243" s="54"/>
      <c r="Z243" s="53"/>
      <c r="AA243" s="54"/>
      <c r="AB243" s="54"/>
      <c r="AC243" s="54"/>
    </row>
    <row r="244" spans="3:29">
      <c r="C244" s="45"/>
      <c r="R244" s="15"/>
      <c r="U244" s="42"/>
      <c r="V244" s="27"/>
      <c r="W244" s="29"/>
      <c r="X244" s="15"/>
      <c r="Y244" s="27"/>
      <c r="Z244" s="15"/>
      <c r="AA244" s="27"/>
      <c r="AB244" s="27"/>
      <c r="AC244" s="27"/>
    </row>
    <row r="245" spans="3:29">
      <c r="C245" s="45"/>
      <c r="R245" s="53"/>
      <c r="U245" s="328"/>
      <c r="V245" s="54"/>
      <c r="W245" s="119"/>
      <c r="X245" s="53"/>
      <c r="Y245" s="54"/>
      <c r="Z245" s="53"/>
      <c r="AA245" s="54"/>
      <c r="AB245" s="54"/>
      <c r="AC245" s="54"/>
    </row>
    <row r="246" spans="3:29">
      <c r="C246" s="45"/>
      <c r="R246" s="15"/>
      <c r="U246" s="42"/>
      <c r="V246" s="27"/>
      <c r="W246" s="29"/>
      <c r="X246" s="15"/>
      <c r="Y246" s="27"/>
      <c r="Z246" s="15"/>
      <c r="AA246" s="27"/>
      <c r="AB246" s="27"/>
      <c r="AC246" s="27"/>
    </row>
    <row r="247" spans="3:29">
      <c r="C247" s="45"/>
      <c r="R247" s="53"/>
      <c r="U247" s="328"/>
      <c r="V247" s="54"/>
      <c r="W247" s="119"/>
      <c r="X247" s="53"/>
      <c r="Y247" s="54"/>
      <c r="Z247" s="53"/>
      <c r="AA247" s="54"/>
      <c r="AB247" s="54"/>
      <c r="AC247" s="54"/>
    </row>
    <row r="248" spans="3:29">
      <c r="C248" s="45"/>
      <c r="R248" s="15"/>
      <c r="U248" s="42"/>
      <c r="V248" s="27"/>
      <c r="W248" s="29"/>
      <c r="X248" s="15"/>
      <c r="Y248" s="27"/>
      <c r="Z248" s="15"/>
      <c r="AA248" s="27"/>
      <c r="AB248" s="27"/>
      <c r="AC248" s="27"/>
    </row>
    <row r="249" spans="3:29">
      <c r="C249" s="45"/>
      <c r="R249" s="53"/>
      <c r="U249" s="328"/>
      <c r="V249" s="54"/>
      <c r="W249" s="119"/>
      <c r="X249" s="53"/>
      <c r="Y249" s="54"/>
      <c r="Z249" s="53"/>
      <c r="AA249" s="54"/>
      <c r="AB249" s="54"/>
      <c r="AC249" s="54"/>
    </row>
    <row r="250" spans="3:29">
      <c r="C250" s="45"/>
      <c r="R250" s="15"/>
      <c r="U250" s="42"/>
      <c r="V250" s="27"/>
      <c r="W250" s="29"/>
      <c r="X250" s="15"/>
      <c r="Y250" s="27"/>
      <c r="Z250" s="15"/>
      <c r="AA250" s="27"/>
      <c r="AB250" s="27"/>
      <c r="AC250" s="27"/>
    </row>
    <row r="251" spans="3:29">
      <c r="C251" s="45"/>
      <c r="R251" s="53"/>
      <c r="U251" s="328"/>
      <c r="V251" s="54"/>
      <c r="W251" s="119"/>
      <c r="X251" s="53"/>
      <c r="Y251" s="54"/>
      <c r="Z251" s="53"/>
      <c r="AA251" s="54"/>
      <c r="AB251" s="54"/>
      <c r="AC251" s="54"/>
    </row>
    <row r="252" spans="3:29">
      <c r="C252" s="45"/>
      <c r="R252" s="15"/>
      <c r="U252" s="42"/>
      <c r="V252" s="27"/>
      <c r="W252" s="29"/>
      <c r="X252" s="15"/>
      <c r="Y252" s="27"/>
      <c r="Z252" s="15"/>
      <c r="AA252" s="27"/>
      <c r="AB252" s="27"/>
      <c r="AC252" s="27"/>
    </row>
    <row r="253" spans="3:29">
      <c r="C253" s="45"/>
      <c r="R253" s="53"/>
      <c r="U253" s="328"/>
      <c r="V253" s="54"/>
      <c r="W253" s="119"/>
      <c r="X253" s="53"/>
      <c r="Y253" s="54"/>
      <c r="Z253" s="53"/>
      <c r="AA253" s="54"/>
      <c r="AB253" s="54"/>
      <c r="AC253" s="54"/>
    </row>
    <row r="254" spans="3:29">
      <c r="C254" s="45"/>
      <c r="R254" s="15"/>
      <c r="U254" s="42"/>
      <c r="V254" s="27"/>
      <c r="W254" s="29"/>
      <c r="X254" s="15"/>
      <c r="Y254" s="27"/>
      <c r="Z254" s="15"/>
      <c r="AA254" s="27"/>
      <c r="AB254" s="27"/>
      <c r="AC254" s="27"/>
    </row>
    <row r="255" spans="3:29">
      <c r="C255" s="45"/>
      <c r="R255" s="53"/>
      <c r="U255" s="328"/>
      <c r="V255" s="54"/>
      <c r="W255" s="119"/>
      <c r="X255" s="53"/>
      <c r="Y255" s="54"/>
      <c r="Z255" s="53"/>
      <c r="AA255" s="54"/>
      <c r="AB255" s="54"/>
      <c r="AC255" s="54"/>
    </row>
    <row r="256" spans="3:29">
      <c r="C256" s="45"/>
      <c r="R256" s="15"/>
      <c r="U256" s="42"/>
      <c r="V256" s="27"/>
      <c r="W256" s="29"/>
      <c r="X256" s="15"/>
      <c r="Y256" s="27"/>
      <c r="Z256" s="15"/>
      <c r="AA256" s="27"/>
      <c r="AB256" s="27"/>
      <c r="AC256" s="27"/>
    </row>
    <row r="257" spans="3:29">
      <c r="C257" s="45"/>
      <c r="R257" s="53"/>
      <c r="U257" s="328"/>
      <c r="V257" s="54"/>
      <c r="W257" s="119"/>
      <c r="X257" s="53"/>
      <c r="Y257" s="54"/>
      <c r="Z257" s="53"/>
      <c r="AA257" s="54"/>
      <c r="AB257" s="54"/>
      <c r="AC257" s="54"/>
    </row>
    <row r="258" spans="3:29">
      <c r="C258" s="45"/>
      <c r="R258" s="15"/>
      <c r="U258" s="42"/>
      <c r="V258" s="27"/>
      <c r="W258" s="29"/>
      <c r="X258" s="15"/>
      <c r="Y258" s="27"/>
      <c r="Z258" s="15"/>
      <c r="AA258" s="27"/>
      <c r="AB258" s="27"/>
      <c r="AC258" s="27"/>
    </row>
    <row r="259" spans="3:29">
      <c r="C259" s="45"/>
      <c r="R259" s="53"/>
      <c r="U259" s="328"/>
      <c r="V259" s="54"/>
      <c r="W259" s="119"/>
      <c r="X259" s="53"/>
      <c r="Y259" s="54"/>
      <c r="Z259" s="53"/>
      <c r="AA259" s="54"/>
      <c r="AB259" s="54"/>
      <c r="AC259" s="54"/>
    </row>
    <row r="260" spans="3:29">
      <c r="C260" s="45"/>
      <c r="R260" s="15"/>
      <c r="U260" s="42"/>
      <c r="V260" s="27"/>
      <c r="W260" s="29"/>
      <c r="X260" s="15"/>
      <c r="Y260" s="27"/>
      <c r="Z260" s="15"/>
      <c r="AA260" s="27"/>
      <c r="AB260" s="27"/>
      <c r="AC260" s="27"/>
    </row>
    <row r="261" spans="3:29">
      <c r="C261" s="45"/>
      <c r="R261" s="53"/>
      <c r="U261" s="328"/>
      <c r="V261" s="54"/>
      <c r="W261" s="119"/>
      <c r="X261" s="53"/>
      <c r="Y261" s="54"/>
      <c r="Z261" s="53"/>
      <c r="AA261" s="54"/>
      <c r="AB261" s="54"/>
      <c r="AC261" s="54"/>
    </row>
    <row r="262" spans="3:29">
      <c r="C262" s="45"/>
      <c r="R262" s="15"/>
      <c r="U262" s="42"/>
      <c r="V262" s="27"/>
      <c r="W262" s="29"/>
      <c r="X262" s="15"/>
      <c r="Y262" s="27"/>
      <c r="Z262" s="15"/>
      <c r="AA262" s="27"/>
      <c r="AB262" s="27"/>
      <c r="AC262" s="27"/>
    </row>
    <row r="263" spans="3:29">
      <c r="C263" s="45"/>
      <c r="R263" s="53"/>
      <c r="U263" s="328"/>
      <c r="V263" s="54"/>
      <c r="W263" s="119"/>
      <c r="X263" s="53"/>
      <c r="Y263" s="54"/>
      <c r="Z263" s="53"/>
      <c r="AA263" s="54"/>
      <c r="AB263" s="54"/>
      <c r="AC263" s="54"/>
    </row>
    <row r="264" spans="3:29">
      <c r="C264" s="45"/>
      <c r="R264" s="15"/>
      <c r="U264" s="42"/>
      <c r="V264" s="27"/>
      <c r="W264" s="29"/>
      <c r="X264" s="15"/>
      <c r="Y264" s="27"/>
      <c r="Z264" s="15"/>
      <c r="AA264" s="27"/>
      <c r="AB264" s="27"/>
      <c r="AC264" s="27"/>
    </row>
    <row r="265" spans="3:29">
      <c r="C265" s="45"/>
      <c r="R265" s="53"/>
      <c r="U265" s="328"/>
      <c r="V265" s="54"/>
      <c r="W265" s="119"/>
      <c r="X265" s="53"/>
      <c r="Y265" s="54"/>
      <c r="Z265" s="53"/>
      <c r="AA265" s="54"/>
      <c r="AB265" s="54"/>
      <c r="AC265" s="54"/>
    </row>
    <row r="266" spans="3:29">
      <c r="C266" s="45"/>
      <c r="R266" s="15"/>
      <c r="U266" s="42"/>
      <c r="V266" s="27"/>
      <c r="W266" s="29"/>
      <c r="X266" s="15"/>
      <c r="Y266" s="27"/>
      <c r="Z266" s="15"/>
      <c r="AA266" s="27"/>
      <c r="AB266" s="27"/>
      <c r="AC266" s="27"/>
    </row>
    <row r="267" spans="3:29">
      <c r="C267" s="45"/>
      <c r="R267" s="53"/>
      <c r="U267" s="328"/>
      <c r="V267" s="54"/>
      <c r="W267" s="119"/>
      <c r="X267" s="53"/>
      <c r="Y267" s="54"/>
      <c r="Z267" s="53"/>
      <c r="AA267" s="54"/>
      <c r="AB267" s="54"/>
      <c r="AC267" s="54"/>
    </row>
    <row r="268" spans="3:29">
      <c r="C268" s="45"/>
      <c r="R268" s="15"/>
      <c r="U268" s="42"/>
      <c r="V268" s="27"/>
      <c r="W268" s="29"/>
      <c r="X268" s="15"/>
      <c r="Y268" s="27"/>
      <c r="Z268" s="15"/>
      <c r="AA268" s="27"/>
      <c r="AB268" s="27"/>
      <c r="AC268" s="27"/>
    </row>
    <row r="269" spans="3:29">
      <c r="C269" s="45"/>
      <c r="R269" s="53"/>
      <c r="U269" s="328"/>
      <c r="V269" s="54"/>
      <c r="W269" s="119"/>
      <c r="X269" s="53"/>
      <c r="Y269" s="54"/>
      <c r="Z269" s="53"/>
      <c r="AA269" s="54"/>
      <c r="AB269" s="54"/>
      <c r="AC269" s="54"/>
    </row>
    <row r="270" spans="3:29">
      <c r="C270" s="45"/>
      <c r="R270" s="15"/>
      <c r="U270" s="42"/>
      <c r="V270" s="27"/>
      <c r="W270" s="29"/>
      <c r="X270" s="15"/>
      <c r="Y270" s="27"/>
      <c r="Z270" s="15"/>
      <c r="AA270" s="27"/>
      <c r="AB270" s="27"/>
      <c r="AC270" s="27"/>
    </row>
    <row r="271" spans="3:29">
      <c r="C271" s="45"/>
      <c r="R271" s="53"/>
      <c r="U271" s="328"/>
      <c r="V271" s="54"/>
      <c r="W271" s="119"/>
      <c r="X271" s="53"/>
      <c r="Y271" s="54"/>
      <c r="Z271" s="53"/>
      <c r="AA271" s="54"/>
      <c r="AB271" s="54"/>
      <c r="AC271" s="54"/>
    </row>
    <row r="272" spans="3:29">
      <c r="C272" s="45"/>
      <c r="R272" s="15"/>
      <c r="U272" s="42"/>
      <c r="V272" s="27"/>
      <c r="W272" s="29"/>
      <c r="X272" s="15"/>
      <c r="Y272" s="27"/>
      <c r="Z272" s="15"/>
      <c r="AA272" s="27"/>
      <c r="AB272" s="27"/>
      <c r="AC272" s="27"/>
    </row>
    <row r="273" spans="3:29">
      <c r="C273" s="45"/>
      <c r="R273" s="53"/>
      <c r="U273" s="328"/>
      <c r="V273" s="54"/>
      <c r="W273" s="119"/>
      <c r="X273" s="53"/>
      <c r="Y273" s="54"/>
      <c r="Z273" s="53"/>
      <c r="AA273" s="54"/>
      <c r="AB273" s="54"/>
      <c r="AC273" s="54"/>
    </row>
    <row r="274" spans="3:29">
      <c r="C274" s="45"/>
      <c r="R274" s="15"/>
      <c r="U274" s="42"/>
      <c r="V274" s="27"/>
      <c r="W274" s="29"/>
      <c r="X274" s="15"/>
      <c r="Y274" s="27"/>
      <c r="Z274" s="15"/>
      <c r="AA274" s="27"/>
      <c r="AB274" s="27"/>
      <c r="AC274" s="27"/>
    </row>
    <row r="275" spans="3:29">
      <c r="C275" s="45"/>
      <c r="R275" s="53"/>
      <c r="U275" s="328"/>
      <c r="V275" s="54"/>
      <c r="W275" s="119"/>
      <c r="X275" s="53"/>
      <c r="Y275" s="54"/>
      <c r="Z275" s="53"/>
      <c r="AA275" s="54"/>
      <c r="AB275" s="54"/>
      <c r="AC275" s="54"/>
    </row>
    <row r="276" spans="3:29">
      <c r="C276" s="45"/>
      <c r="R276" s="15"/>
      <c r="U276" s="42"/>
      <c r="V276" s="27"/>
      <c r="W276" s="29"/>
      <c r="X276" s="15"/>
      <c r="Y276" s="27"/>
      <c r="Z276" s="15"/>
      <c r="AA276" s="27"/>
      <c r="AB276" s="27"/>
      <c r="AC276" s="27"/>
    </row>
    <row r="277" spans="3:29">
      <c r="C277" s="45"/>
      <c r="R277" s="53"/>
      <c r="U277" s="328"/>
      <c r="V277" s="54"/>
      <c r="W277" s="119"/>
      <c r="X277" s="53"/>
      <c r="Y277" s="54"/>
      <c r="Z277" s="53"/>
      <c r="AA277" s="54"/>
      <c r="AB277" s="54"/>
      <c r="AC277" s="54"/>
    </row>
    <row r="278" spans="3:29">
      <c r="C278" s="45"/>
      <c r="R278" s="15"/>
      <c r="U278" s="42"/>
      <c r="V278" s="27"/>
      <c r="W278" s="29"/>
      <c r="X278" s="15"/>
      <c r="Y278" s="27"/>
      <c r="Z278" s="15"/>
      <c r="AA278" s="27"/>
      <c r="AB278" s="27"/>
      <c r="AC278" s="27"/>
    </row>
    <row r="279" spans="3:29">
      <c r="C279" s="45"/>
      <c r="R279" s="53"/>
      <c r="U279" s="328"/>
      <c r="V279" s="54"/>
      <c r="W279" s="119"/>
      <c r="X279" s="53"/>
      <c r="Y279" s="54"/>
      <c r="Z279" s="53"/>
      <c r="AA279" s="54"/>
      <c r="AB279" s="54"/>
      <c r="AC279" s="54"/>
    </row>
    <row r="280" spans="3:29">
      <c r="C280" s="45"/>
      <c r="R280" s="15"/>
      <c r="U280" s="42"/>
      <c r="V280" s="27"/>
      <c r="W280" s="29"/>
      <c r="X280" s="15"/>
      <c r="Y280" s="27"/>
      <c r="Z280" s="15"/>
      <c r="AA280" s="27"/>
      <c r="AB280" s="27"/>
      <c r="AC280" s="27"/>
    </row>
    <row r="281" spans="3:29">
      <c r="C281" s="45"/>
      <c r="R281" s="53"/>
      <c r="U281" s="328"/>
      <c r="V281" s="54"/>
      <c r="W281" s="119"/>
      <c r="X281" s="53"/>
      <c r="Y281" s="54"/>
      <c r="Z281" s="53"/>
      <c r="AA281" s="54"/>
      <c r="AB281" s="54"/>
      <c r="AC281" s="54"/>
    </row>
    <row r="282" spans="3:29">
      <c r="C282" s="45"/>
      <c r="R282" s="15"/>
      <c r="U282" s="42"/>
      <c r="V282" s="27"/>
      <c r="W282" s="29"/>
      <c r="X282" s="15"/>
      <c r="Y282" s="27"/>
      <c r="Z282" s="15"/>
      <c r="AA282" s="27"/>
      <c r="AB282" s="27"/>
      <c r="AC282" s="27"/>
    </row>
    <row r="283" spans="3:29">
      <c r="C283" s="45"/>
      <c r="R283" s="53"/>
      <c r="U283" s="328"/>
      <c r="V283" s="54"/>
      <c r="W283" s="119"/>
      <c r="X283" s="53"/>
      <c r="Y283" s="54"/>
      <c r="Z283" s="53"/>
      <c r="AA283" s="54"/>
      <c r="AB283" s="54"/>
      <c r="AC283" s="54"/>
    </row>
    <row r="284" spans="3:29">
      <c r="C284" s="45"/>
      <c r="R284" s="15"/>
      <c r="U284" s="42"/>
      <c r="V284" s="27"/>
      <c r="W284" s="29"/>
      <c r="X284" s="15"/>
      <c r="Y284" s="27"/>
      <c r="Z284" s="15"/>
      <c r="AA284" s="27"/>
      <c r="AB284" s="27"/>
      <c r="AC284" s="27"/>
    </row>
    <row r="285" spans="3:29">
      <c r="C285" s="45"/>
      <c r="R285" s="53"/>
      <c r="U285" s="328"/>
      <c r="V285" s="54"/>
      <c r="W285" s="119"/>
      <c r="X285" s="53"/>
      <c r="Y285" s="54"/>
      <c r="Z285" s="53"/>
      <c r="AA285" s="54"/>
      <c r="AB285" s="54"/>
      <c r="AC285" s="54"/>
    </row>
    <row r="286" spans="3:29">
      <c r="C286" s="45"/>
      <c r="R286" s="15"/>
      <c r="U286" s="42"/>
      <c r="V286" s="27"/>
      <c r="W286" s="29"/>
      <c r="X286" s="15"/>
      <c r="Y286" s="27"/>
      <c r="Z286" s="15"/>
      <c r="AA286" s="27"/>
      <c r="AB286" s="27"/>
      <c r="AC286" s="27"/>
    </row>
    <row r="287" spans="3:29">
      <c r="C287" s="45"/>
      <c r="R287" s="53"/>
      <c r="U287" s="328"/>
      <c r="V287" s="54"/>
      <c r="W287" s="119"/>
      <c r="X287" s="53"/>
      <c r="Y287" s="54"/>
      <c r="Z287" s="53"/>
      <c r="AA287" s="54"/>
      <c r="AB287" s="54"/>
      <c r="AC287" s="54"/>
    </row>
    <row r="288" spans="3:29">
      <c r="C288" s="45"/>
      <c r="R288" s="15"/>
      <c r="U288" s="42"/>
      <c r="V288" s="27"/>
      <c r="W288" s="29"/>
      <c r="X288" s="15"/>
      <c r="Y288" s="27"/>
      <c r="Z288" s="15"/>
      <c r="AA288" s="27"/>
      <c r="AB288" s="27"/>
      <c r="AC288" s="27"/>
    </row>
    <row r="289" spans="3:29">
      <c r="C289" s="45"/>
      <c r="R289" s="53"/>
      <c r="U289" s="328"/>
      <c r="V289" s="54"/>
      <c r="W289" s="119"/>
      <c r="X289" s="53"/>
      <c r="Y289" s="54"/>
      <c r="Z289" s="53"/>
      <c r="AA289" s="54"/>
      <c r="AB289" s="54"/>
      <c r="AC289" s="54"/>
    </row>
    <row r="290" spans="3:29">
      <c r="C290" s="45"/>
      <c r="R290" s="15"/>
      <c r="U290" s="42"/>
      <c r="V290" s="27"/>
      <c r="W290" s="29"/>
      <c r="X290" s="15"/>
      <c r="Y290" s="27"/>
      <c r="Z290" s="15"/>
      <c r="AA290" s="27"/>
      <c r="AB290" s="27"/>
      <c r="AC290" s="27"/>
    </row>
    <row r="291" spans="3:29">
      <c r="C291" s="45"/>
      <c r="R291" s="53"/>
      <c r="U291" s="328"/>
      <c r="V291" s="54"/>
      <c r="W291" s="119"/>
      <c r="X291" s="53"/>
      <c r="Y291" s="54"/>
      <c r="Z291" s="53"/>
      <c r="AA291" s="54"/>
      <c r="AB291" s="54"/>
      <c r="AC291" s="54"/>
    </row>
    <row r="292" spans="3:29">
      <c r="C292" s="45"/>
      <c r="R292" s="15"/>
      <c r="U292" s="42"/>
      <c r="V292" s="27"/>
      <c r="W292" s="29"/>
      <c r="X292" s="15"/>
      <c r="Y292" s="27"/>
      <c r="Z292" s="15"/>
      <c r="AA292" s="27"/>
      <c r="AB292" s="27"/>
      <c r="AC292" s="27"/>
    </row>
    <row r="293" spans="3:29">
      <c r="C293" s="45"/>
    </row>
    <row r="294" spans="3:29">
      <c r="C294" s="45"/>
    </row>
    <row r="295" spans="3:29">
      <c r="C295" s="45"/>
    </row>
    <row r="296" spans="3:29">
      <c r="C296" s="45"/>
    </row>
    <row r="297" spans="3:29">
      <c r="C297" s="45"/>
    </row>
    <row r="298" spans="3:29">
      <c r="C298" s="45"/>
    </row>
    <row r="299" spans="3:29">
      <c r="C299" s="45"/>
    </row>
    <row r="300" spans="3:29">
      <c r="C300" s="45"/>
    </row>
    <row r="301" spans="3:29">
      <c r="C301" s="45"/>
    </row>
    <row r="302" spans="3:29">
      <c r="C302" s="45"/>
    </row>
    <row r="303" spans="3:29">
      <c r="C303" s="45"/>
    </row>
    <row r="304" spans="3:29">
      <c r="C304" s="45"/>
    </row>
    <row r="305" spans="3:3">
      <c r="C305" s="45"/>
    </row>
    <row r="306" spans="3:3">
      <c r="C306" s="45"/>
    </row>
    <row r="307" spans="3:3">
      <c r="C307" s="45"/>
    </row>
    <row r="308" spans="3:3">
      <c r="C308" s="45"/>
    </row>
    <row r="309" spans="3:3">
      <c r="C309" s="45"/>
    </row>
    <row r="310" spans="3:3">
      <c r="C310" s="45"/>
    </row>
    <row r="311" spans="3:3">
      <c r="C311" s="45"/>
    </row>
    <row r="312" spans="3:3">
      <c r="C312" s="45"/>
    </row>
    <row r="313" spans="3:3">
      <c r="C313" s="45"/>
    </row>
    <row r="314" spans="3:3">
      <c r="C314" s="45"/>
    </row>
    <row r="315" spans="3:3">
      <c r="C315" s="45"/>
    </row>
    <row r="316" spans="3:3">
      <c r="C316" s="45"/>
    </row>
    <row r="317" spans="3:3">
      <c r="C317" s="45"/>
    </row>
    <row r="318" spans="3:3">
      <c r="C318" s="45"/>
    </row>
    <row r="319" spans="3:3">
      <c r="C319" s="45"/>
    </row>
    <row r="320" spans="3:3">
      <c r="C320" s="45"/>
    </row>
    <row r="321" spans="3:3">
      <c r="C321" s="45"/>
    </row>
    <row r="322" spans="3:3">
      <c r="C322" s="45"/>
    </row>
    <row r="323" spans="3:3">
      <c r="C323" s="45"/>
    </row>
    <row r="324" spans="3:3">
      <c r="C324" s="45"/>
    </row>
    <row r="325" spans="3:3">
      <c r="C325" s="45"/>
    </row>
    <row r="326" spans="3:3">
      <c r="C326" s="45"/>
    </row>
    <row r="327" spans="3:3">
      <c r="C327" s="45"/>
    </row>
    <row r="328" spans="3:3">
      <c r="C328" s="45"/>
    </row>
    <row r="329" spans="3:3">
      <c r="C329" s="45"/>
    </row>
    <row r="330" spans="3:3">
      <c r="C330" s="45"/>
    </row>
    <row r="331" spans="3:3">
      <c r="C331" s="45"/>
    </row>
    <row r="332" spans="3:3">
      <c r="C332" s="45"/>
    </row>
    <row r="333" spans="3:3">
      <c r="C333" s="45"/>
    </row>
    <row r="334" spans="3:3">
      <c r="C334" s="45"/>
    </row>
    <row r="335" spans="3:3">
      <c r="C335" s="45"/>
    </row>
    <row r="336" spans="3:3">
      <c r="C336" s="45"/>
    </row>
    <row r="337" spans="3:3">
      <c r="C337" s="45"/>
    </row>
    <row r="338" spans="3:3">
      <c r="C338" s="45"/>
    </row>
    <row r="339" spans="3:3">
      <c r="C339" s="45"/>
    </row>
    <row r="340" spans="3:3">
      <c r="C340" s="45"/>
    </row>
    <row r="341" spans="3:3">
      <c r="C341" s="45"/>
    </row>
    <row r="342" spans="3:3">
      <c r="C342" s="45"/>
    </row>
    <row r="343" spans="3:3">
      <c r="C343" s="45"/>
    </row>
    <row r="344" spans="3:3">
      <c r="C344" s="45"/>
    </row>
    <row r="345" spans="3:3">
      <c r="C345" s="45"/>
    </row>
    <row r="346" spans="3:3">
      <c r="C346" s="45"/>
    </row>
    <row r="347" spans="3:3">
      <c r="C347" s="45"/>
    </row>
    <row r="348" spans="3:3">
      <c r="C348" s="45"/>
    </row>
    <row r="349" spans="3:3">
      <c r="C349" s="45"/>
    </row>
    <row r="350" spans="3:3">
      <c r="C350" s="45"/>
    </row>
    <row r="351" spans="3:3">
      <c r="C351" s="45"/>
    </row>
    <row r="352" spans="3:3">
      <c r="C352" s="45"/>
    </row>
    <row r="353" spans="3:3">
      <c r="C353" s="45"/>
    </row>
    <row r="354" spans="3:3">
      <c r="C354" s="45"/>
    </row>
    <row r="355" spans="3:3">
      <c r="C355" s="45"/>
    </row>
    <row r="356" spans="3:3">
      <c r="C356" s="45"/>
    </row>
    <row r="357" spans="3:3">
      <c r="C357" s="45"/>
    </row>
    <row r="358" spans="3:3">
      <c r="C358" s="45"/>
    </row>
    <row r="359" spans="3:3">
      <c r="C359" s="45"/>
    </row>
    <row r="360" spans="3:3">
      <c r="C360" s="45"/>
    </row>
    <row r="361" spans="3:3">
      <c r="C361" s="45"/>
    </row>
    <row r="362" spans="3:3">
      <c r="C362" s="45"/>
    </row>
    <row r="363" spans="3:3">
      <c r="C363" s="45"/>
    </row>
    <row r="364" spans="3:3">
      <c r="C364" s="45"/>
    </row>
    <row r="365" spans="3:3">
      <c r="C365" s="45"/>
    </row>
    <row r="366" spans="3:3">
      <c r="C366" s="45"/>
    </row>
    <row r="367" spans="3:3">
      <c r="C367" s="45"/>
    </row>
    <row r="368" spans="3:3">
      <c r="C368" s="45"/>
    </row>
    <row r="369" spans="3:3">
      <c r="C369" s="45"/>
    </row>
    <row r="370" spans="3:3">
      <c r="C370" s="45"/>
    </row>
    <row r="371" spans="3:3">
      <c r="C371" s="45"/>
    </row>
    <row r="372" spans="3:3">
      <c r="C372" s="45"/>
    </row>
    <row r="373" spans="3:3">
      <c r="C373" s="45"/>
    </row>
    <row r="374" spans="3:3">
      <c r="C374" s="45"/>
    </row>
    <row r="375" spans="3:3">
      <c r="C375" s="45"/>
    </row>
    <row r="376" spans="3:3">
      <c r="C376" s="45"/>
    </row>
    <row r="377" spans="3:3">
      <c r="C377" s="45"/>
    </row>
    <row r="378" spans="3:3">
      <c r="C378" s="45"/>
    </row>
    <row r="379" spans="3:3">
      <c r="C379" s="45"/>
    </row>
    <row r="380" spans="3:3">
      <c r="C380" s="45"/>
    </row>
    <row r="381" spans="3:3">
      <c r="C381" s="45"/>
    </row>
    <row r="382" spans="3:3">
      <c r="C382" s="45"/>
    </row>
    <row r="383" spans="3:3">
      <c r="C383" s="45"/>
    </row>
    <row r="384" spans="3:3">
      <c r="C384" s="45"/>
    </row>
    <row r="385" spans="3:3">
      <c r="C385" s="45"/>
    </row>
    <row r="386" spans="3:3">
      <c r="C386" s="45"/>
    </row>
    <row r="387" spans="3:3">
      <c r="C387" s="45"/>
    </row>
    <row r="388" spans="3:3">
      <c r="C388" s="45"/>
    </row>
  </sheetData>
  <autoFilter ref="B7:AD131" xr:uid="{9FA35671-337E-44D7-8882-EE472D3410A9}"/>
  <phoneticPr fontId="7" type="noConversion"/>
  <dataValidations disablePrompts="1" count="2">
    <dataValidation type="list" allowBlank="1" showInputMessage="1" showErrorMessage="1" sqref="O1085:P1048576 E1084:F1048576 I1084:N1048576" xr:uid="{5A112073-47D2-43FD-955D-88F07E4D970D}">
      <formula1>#REF!</formula1>
    </dataValidation>
    <dataValidation type="list" allowBlank="1" showInputMessage="1" showErrorMessage="1" sqref="D1084:H1048576" xr:uid="{CCEBEB05-F931-40DC-9580-6E27F7D0D16F}">
      <formula1>#REF!</formula1>
    </dataValidation>
  </dataValidations>
  <hyperlinks>
    <hyperlink ref="X21" r:id="rId1" display="http://www.consumered.org/learn/inhalant-abuse" xr:uid="{40E4AC34-9E41-46DD-8F18-CE5C7903EF20}"/>
    <hyperlink ref="X22" r:id="rId2" display="http://www.consumered.org/learn/inhalant-abuse" xr:uid="{986EBFF0-36FF-4DBD-8581-03D522B96588}"/>
    <hyperlink ref="X23" r:id="rId3" display="http://www.consumered.org/learn/inhalant-abuse" xr:uid="{52CB6DC7-DC9C-4B14-B965-315BDE40304B}"/>
    <hyperlink ref="X24" r:id="rId4" display="http://www.consumered.org/learn/inhalant-abuse" xr:uid="{3BACE4F7-509C-4D8C-A1C2-2A66B09E5CFE}"/>
    <hyperlink ref="X25" r:id="rId5" display="http://www.consumered.org/learn/inhalant-abuse" xr:uid="{7DD78EE0-11C5-4A01-A08F-BE00AC9842AA}"/>
    <hyperlink ref="L49" r:id="rId6" xr:uid="{0797B21F-2F0A-4104-9C5A-66FBD7933912}"/>
    <hyperlink ref="L50" r:id="rId7" xr:uid="{A9B73100-A7C8-429D-BCD0-EE0DAA7FEB3D}"/>
    <hyperlink ref="L51" r:id="rId8" xr:uid="{FFD8AE8D-01F4-4926-8EA5-6A2DCA51BBA8}"/>
    <hyperlink ref="L52" r:id="rId9" xr:uid="{72E7FC13-878E-4E79-8921-09D30F190838}"/>
    <hyperlink ref="L53" r:id="rId10" xr:uid="{7C6FCF23-735E-4786-9936-09C250DC4E01}"/>
    <hyperlink ref="L54" r:id="rId11" xr:uid="{0A1EAC3B-95A7-46EC-B621-AB22295C9447}"/>
    <hyperlink ref="L55" r:id="rId12" xr:uid="{21C0C7B9-9F01-4A3E-A084-E8DB2EF2BA3D}"/>
    <hyperlink ref="L56" r:id="rId13" xr:uid="{8BCC22B5-409A-48B9-8E41-6FFAB69E1A6C}"/>
    <hyperlink ref="L57" r:id="rId14" xr:uid="{6F079CBE-BD69-4CE4-9A70-B66E79DD2643}"/>
    <hyperlink ref="L58" r:id="rId15" xr:uid="{51106859-890C-4729-B10D-71DEBABFFC7D}"/>
    <hyperlink ref="L59" r:id="rId16" xr:uid="{BEA06ADF-0DC9-4D27-AC3A-18FF471C0609}"/>
    <hyperlink ref="L60" r:id="rId17" xr:uid="{515A945C-8FA8-40F7-885E-4422BAB7AC20}"/>
    <hyperlink ref="L61" r:id="rId18" xr:uid="{2E65C936-E125-42A6-9E9A-43F67D9F5F5D}"/>
    <hyperlink ref="L62" r:id="rId19" xr:uid="{7A563416-3EA8-4204-88B4-75A9F75CC011}"/>
    <hyperlink ref="L66" r:id="rId20" xr:uid="{37C7D7CC-5390-488E-A0DE-5BB33A6DCA26}"/>
    <hyperlink ref="L67" r:id="rId21" xr:uid="{4B5541C2-A37D-4D3F-8E0F-63372C5ABC86}"/>
    <hyperlink ref="L69" r:id="rId22" xr:uid="{A775E298-431E-4BE7-8647-B1425D677DD2}"/>
    <hyperlink ref="F75" r:id="rId23" xr:uid="{2C5CA71E-E9E4-40EC-9222-3E0C4CC4BB0C}"/>
    <hyperlink ref="L63" r:id="rId24" xr:uid="{170CA90A-8511-4B61-9FC6-2F255A7B98FF}"/>
    <hyperlink ref="L64" r:id="rId25" xr:uid="{8343C7B2-3B0F-420C-A77D-FA3CDFF5229A}"/>
    <hyperlink ref="L65" r:id="rId26" xr:uid="{1F964803-CBB5-4541-922F-343F8644AE6F}"/>
  </hyperlinks>
  <pageMargins left="0.75" right="0.75" top="1" bottom="1" header="0.5" footer="0.5"/>
  <pageSetup scale="39" fitToHeight="0" orientation="landscape" r:id="rId27"/>
  <headerFooter alignWithMargins="0">
    <oddFooter>&amp;L © Euromonitor International 2011. All rights reserved.</oddFooter>
  </headerFooter>
  <drawing r:id="rId28"/>
  <legacyDrawing r:id="rId2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53853-3546-44B8-B866-D703D8DF3636}">
  <sheetPr>
    <tabColor theme="5" tint="-0.499984740745262"/>
  </sheetPr>
  <dimension ref="A1:O87"/>
  <sheetViews>
    <sheetView workbookViewId="0">
      <pane ySplit="4" topLeftCell="A5" activePane="bottomLeft" state="frozen"/>
      <selection pane="bottomLeft" activeCell="J22" sqref="J22"/>
    </sheetView>
  </sheetViews>
  <sheetFormatPr defaultRowHeight="12.75"/>
  <cols>
    <col min="1" max="1" width="43.5703125" customWidth="1"/>
    <col min="2" max="2" width="22.5703125" bestFit="1" customWidth="1"/>
    <col min="3" max="3" width="22.85546875" bestFit="1" customWidth="1"/>
    <col min="4" max="4" width="21.5703125" bestFit="1" customWidth="1"/>
    <col min="5" max="5" width="20.42578125" bestFit="1" customWidth="1"/>
    <col min="6" max="6" width="7.140625" bestFit="1" customWidth="1"/>
    <col min="7" max="7" width="6.5703125" bestFit="1" customWidth="1"/>
    <col min="8" max="8" width="11.7109375" bestFit="1" customWidth="1"/>
    <col min="9" max="9" width="23.140625" bestFit="1" customWidth="1"/>
    <col min="10" max="10" width="22.85546875" bestFit="1" customWidth="1"/>
    <col min="11" max="11" width="23.140625" bestFit="1" customWidth="1"/>
    <col min="12" max="12" width="17.28515625" bestFit="1" customWidth="1"/>
    <col min="13" max="13" width="23.140625" bestFit="1" customWidth="1"/>
    <col min="14" max="14" width="8.5703125" bestFit="1" customWidth="1"/>
    <col min="15" max="15" width="8.7109375" bestFit="1" customWidth="1"/>
  </cols>
  <sheetData>
    <row r="1" spans="1:15">
      <c r="A1" s="269" t="s">
        <v>1362</v>
      </c>
      <c r="B1" t="s">
        <v>1884</v>
      </c>
    </row>
    <row r="3" spans="1:15">
      <c r="A3" s="269" t="s">
        <v>1885</v>
      </c>
      <c r="B3" s="269" t="s">
        <v>1886</v>
      </c>
    </row>
    <row r="4" spans="1:15" s="272" customFormat="1" ht="89.25">
      <c r="A4" s="271" t="s">
        <v>1887</v>
      </c>
      <c r="B4" s="272" t="s">
        <v>600</v>
      </c>
      <c r="C4" s="272" t="s">
        <v>963</v>
      </c>
      <c r="D4" s="272" t="s">
        <v>360</v>
      </c>
      <c r="E4" s="272" t="s">
        <v>440</v>
      </c>
      <c r="F4" s="272" t="s">
        <v>1853</v>
      </c>
      <c r="G4" s="272" t="s">
        <v>1888</v>
      </c>
      <c r="H4" s="272" t="s">
        <v>1889</v>
      </c>
      <c r="I4"/>
      <c r="J4"/>
      <c r="K4"/>
      <c r="L4"/>
      <c r="M4"/>
      <c r="N4"/>
      <c r="O4"/>
    </row>
    <row r="5" spans="1:15">
      <c r="A5" s="270" t="s">
        <v>376</v>
      </c>
      <c r="B5">
        <v>4</v>
      </c>
      <c r="D5">
        <v>8</v>
      </c>
      <c r="E5">
        <v>1</v>
      </c>
      <c r="H5">
        <v>13</v>
      </c>
    </row>
    <row r="6" spans="1:15">
      <c r="A6" s="309" t="s">
        <v>1376</v>
      </c>
      <c r="B6">
        <v>4</v>
      </c>
      <c r="D6">
        <v>8</v>
      </c>
      <c r="E6">
        <v>1</v>
      </c>
      <c r="H6">
        <v>13</v>
      </c>
    </row>
    <row r="7" spans="1:15">
      <c r="A7" s="270" t="s">
        <v>529</v>
      </c>
      <c r="D7">
        <v>8</v>
      </c>
      <c r="H7">
        <v>8</v>
      </c>
    </row>
    <row r="8" spans="1:15">
      <c r="A8" s="309" t="s">
        <v>1615</v>
      </c>
      <c r="D8">
        <v>8</v>
      </c>
      <c r="H8">
        <v>8</v>
      </c>
    </row>
    <row r="9" spans="1:15">
      <c r="A9" s="270" t="s">
        <v>444</v>
      </c>
      <c r="D9">
        <v>8</v>
      </c>
      <c r="H9">
        <v>8</v>
      </c>
    </row>
    <row r="10" spans="1:15">
      <c r="A10" s="309" t="s">
        <v>1434</v>
      </c>
      <c r="D10">
        <v>8</v>
      </c>
      <c r="H10">
        <v>8</v>
      </c>
    </row>
    <row r="11" spans="1:15">
      <c r="A11" s="270" t="s">
        <v>601</v>
      </c>
      <c r="D11">
        <v>4</v>
      </c>
      <c r="H11">
        <v>4</v>
      </c>
    </row>
    <row r="12" spans="1:15">
      <c r="A12" s="309" t="s">
        <v>1696</v>
      </c>
      <c r="D12">
        <v>4</v>
      </c>
      <c r="H12">
        <v>4</v>
      </c>
    </row>
    <row r="13" spans="1:15">
      <c r="A13" s="270" t="s">
        <v>1769</v>
      </c>
      <c r="D13">
        <v>3</v>
      </c>
      <c r="H13">
        <v>3</v>
      </c>
    </row>
    <row r="14" spans="1:15">
      <c r="A14" s="309" t="s">
        <v>1770</v>
      </c>
      <c r="D14">
        <v>3</v>
      </c>
      <c r="H14">
        <v>3</v>
      </c>
    </row>
    <row r="15" spans="1:15">
      <c r="A15" s="270" t="s">
        <v>838</v>
      </c>
      <c r="B15">
        <v>1</v>
      </c>
      <c r="D15">
        <v>3</v>
      </c>
      <c r="H15">
        <v>4</v>
      </c>
    </row>
    <row r="16" spans="1:15">
      <c r="A16" s="309" t="s">
        <v>1641</v>
      </c>
      <c r="B16">
        <v>1</v>
      </c>
      <c r="D16">
        <v>3</v>
      </c>
      <c r="H16">
        <v>4</v>
      </c>
    </row>
    <row r="17" spans="1:8">
      <c r="A17" s="270" t="s">
        <v>802</v>
      </c>
      <c r="D17">
        <v>2</v>
      </c>
      <c r="H17">
        <v>2</v>
      </c>
    </row>
    <row r="18" spans="1:8">
      <c r="A18" s="309" t="s">
        <v>1803</v>
      </c>
      <c r="D18">
        <v>2</v>
      </c>
      <c r="H18">
        <v>2</v>
      </c>
    </row>
    <row r="19" spans="1:8">
      <c r="A19" s="270" t="s">
        <v>635</v>
      </c>
      <c r="B19">
        <v>9</v>
      </c>
      <c r="C19">
        <v>2</v>
      </c>
      <c r="D19">
        <v>2</v>
      </c>
      <c r="E19">
        <v>2</v>
      </c>
      <c r="H19">
        <v>15</v>
      </c>
    </row>
    <row r="20" spans="1:8">
      <c r="A20" s="309" t="s">
        <v>1465</v>
      </c>
      <c r="B20">
        <v>9</v>
      </c>
      <c r="C20">
        <v>2</v>
      </c>
      <c r="D20">
        <v>2</v>
      </c>
      <c r="E20">
        <v>2</v>
      </c>
      <c r="H20">
        <v>15</v>
      </c>
    </row>
    <row r="21" spans="1:8">
      <c r="A21" s="270" t="s">
        <v>674</v>
      </c>
      <c r="B21">
        <v>2</v>
      </c>
      <c r="D21">
        <v>2</v>
      </c>
      <c r="H21">
        <v>4</v>
      </c>
    </row>
    <row r="22" spans="1:8">
      <c r="A22" s="309" t="s">
        <v>1631</v>
      </c>
      <c r="B22">
        <v>2</v>
      </c>
      <c r="D22">
        <v>2</v>
      </c>
      <c r="H22">
        <v>4</v>
      </c>
    </row>
    <row r="23" spans="1:8">
      <c r="A23" s="270" t="s">
        <v>1739</v>
      </c>
      <c r="D23">
        <v>1</v>
      </c>
      <c r="H23">
        <v>1</v>
      </c>
    </row>
    <row r="24" spans="1:8">
      <c r="A24" s="309" t="s">
        <v>1740</v>
      </c>
      <c r="D24">
        <v>1</v>
      </c>
      <c r="H24">
        <v>1</v>
      </c>
    </row>
    <row r="25" spans="1:8">
      <c r="A25" s="270" t="s">
        <v>1163</v>
      </c>
      <c r="D25">
        <v>1</v>
      </c>
      <c r="H25">
        <v>1</v>
      </c>
    </row>
    <row r="26" spans="1:8">
      <c r="A26" s="309" t="s">
        <v>1659</v>
      </c>
      <c r="D26">
        <v>1</v>
      </c>
      <c r="H26">
        <v>1</v>
      </c>
    </row>
    <row r="27" spans="1:8">
      <c r="A27" s="270" t="s">
        <v>416</v>
      </c>
      <c r="C27">
        <v>4</v>
      </c>
      <c r="D27">
        <v>1</v>
      </c>
      <c r="H27">
        <v>5</v>
      </c>
    </row>
    <row r="28" spans="1:8">
      <c r="A28" s="309" t="s">
        <v>1415</v>
      </c>
      <c r="C28">
        <v>4</v>
      </c>
      <c r="D28">
        <v>1</v>
      </c>
      <c r="H28">
        <v>5</v>
      </c>
    </row>
    <row r="29" spans="1:8">
      <c r="A29" s="270" t="s">
        <v>1729</v>
      </c>
      <c r="D29">
        <v>1</v>
      </c>
      <c r="H29">
        <v>1</v>
      </c>
    </row>
    <row r="30" spans="1:8">
      <c r="A30" s="309" t="s">
        <v>1730</v>
      </c>
      <c r="D30">
        <v>1</v>
      </c>
      <c r="H30">
        <v>1</v>
      </c>
    </row>
    <row r="31" spans="1:8">
      <c r="A31" s="270" t="s">
        <v>1608</v>
      </c>
      <c r="D31">
        <v>1</v>
      </c>
      <c r="H31">
        <v>1</v>
      </c>
    </row>
    <row r="32" spans="1:8">
      <c r="A32" s="309" t="s">
        <v>1609</v>
      </c>
      <c r="D32">
        <v>1</v>
      </c>
      <c r="H32">
        <v>1</v>
      </c>
    </row>
    <row r="33" spans="1:8">
      <c r="A33" s="270" t="s">
        <v>1784</v>
      </c>
      <c r="D33">
        <v>1</v>
      </c>
      <c r="H33">
        <v>1</v>
      </c>
    </row>
    <row r="34" spans="1:8">
      <c r="A34" s="309" t="s">
        <v>1785</v>
      </c>
      <c r="D34">
        <v>1</v>
      </c>
      <c r="H34">
        <v>1</v>
      </c>
    </row>
    <row r="35" spans="1:8">
      <c r="A35" s="270" t="s">
        <v>523</v>
      </c>
      <c r="D35">
        <v>1</v>
      </c>
      <c r="H35">
        <v>1</v>
      </c>
    </row>
    <row r="36" spans="1:8">
      <c r="A36" s="309" t="s">
        <v>1625</v>
      </c>
      <c r="D36">
        <v>1</v>
      </c>
      <c r="H36">
        <v>1</v>
      </c>
    </row>
    <row r="37" spans="1:8">
      <c r="A37" s="270" t="s">
        <v>1866</v>
      </c>
      <c r="G37">
        <v>1</v>
      </c>
      <c r="H37">
        <v>1</v>
      </c>
    </row>
    <row r="38" spans="1:8">
      <c r="A38" s="309" t="s">
        <v>1867</v>
      </c>
      <c r="G38">
        <v>1</v>
      </c>
      <c r="H38">
        <v>1</v>
      </c>
    </row>
    <row r="39" spans="1:8">
      <c r="A39" s="270" t="s">
        <v>1874</v>
      </c>
      <c r="B39">
        <v>1</v>
      </c>
      <c r="H39">
        <v>1</v>
      </c>
    </row>
    <row r="40" spans="1:8">
      <c r="A40" s="309" t="s">
        <v>1875</v>
      </c>
      <c r="B40">
        <v>1</v>
      </c>
      <c r="H40">
        <v>1</v>
      </c>
    </row>
    <row r="41" spans="1:8">
      <c r="A41" s="270" t="s">
        <v>1748</v>
      </c>
      <c r="B41">
        <v>1</v>
      </c>
      <c r="H41">
        <v>1</v>
      </c>
    </row>
    <row r="42" spans="1:8">
      <c r="A42" s="309" t="s">
        <v>1749</v>
      </c>
      <c r="B42">
        <v>1</v>
      </c>
      <c r="H42">
        <v>1</v>
      </c>
    </row>
    <row r="43" spans="1:8">
      <c r="A43" s="270" t="s">
        <v>599</v>
      </c>
      <c r="B43">
        <v>1</v>
      </c>
      <c r="H43">
        <v>1</v>
      </c>
    </row>
    <row r="44" spans="1:8">
      <c r="A44" s="309" t="s">
        <v>1667</v>
      </c>
      <c r="B44">
        <v>1</v>
      </c>
      <c r="H44">
        <v>1</v>
      </c>
    </row>
    <row r="45" spans="1:8">
      <c r="A45" s="270" t="s">
        <v>1598</v>
      </c>
      <c r="G45">
        <v>1</v>
      </c>
      <c r="H45">
        <v>1</v>
      </c>
    </row>
    <row r="46" spans="1:8">
      <c r="A46" s="309" t="s">
        <v>1599</v>
      </c>
      <c r="G46">
        <v>1</v>
      </c>
      <c r="H46">
        <v>1</v>
      </c>
    </row>
    <row r="47" spans="1:8">
      <c r="A47" s="270" t="s">
        <v>1814</v>
      </c>
      <c r="G47">
        <v>1</v>
      </c>
      <c r="H47">
        <v>1</v>
      </c>
    </row>
    <row r="48" spans="1:8">
      <c r="A48" s="309" t="s">
        <v>1815</v>
      </c>
      <c r="G48">
        <v>1</v>
      </c>
      <c r="H48">
        <v>1</v>
      </c>
    </row>
    <row r="49" spans="1:8">
      <c r="A49" s="270" t="s">
        <v>1560</v>
      </c>
      <c r="B49">
        <v>1</v>
      </c>
      <c r="H49">
        <v>1</v>
      </c>
    </row>
    <row r="50" spans="1:8">
      <c r="A50" s="309" t="s">
        <v>1561</v>
      </c>
      <c r="B50">
        <v>1</v>
      </c>
      <c r="H50">
        <v>1</v>
      </c>
    </row>
    <row r="51" spans="1:8">
      <c r="A51" s="270" t="s">
        <v>439</v>
      </c>
      <c r="E51">
        <v>1</v>
      </c>
      <c r="H51">
        <v>1</v>
      </c>
    </row>
    <row r="52" spans="1:8">
      <c r="A52" s="309" t="s">
        <v>1591</v>
      </c>
      <c r="E52">
        <v>1</v>
      </c>
      <c r="H52">
        <v>1</v>
      </c>
    </row>
    <row r="53" spans="1:8">
      <c r="A53" s="270" t="s">
        <v>1538</v>
      </c>
      <c r="G53">
        <v>4</v>
      </c>
      <c r="H53">
        <v>4</v>
      </c>
    </row>
    <row r="54" spans="1:8">
      <c r="A54" s="309" t="s">
        <v>1539</v>
      </c>
      <c r="G54">
        <v>4</v>
      </c>
      <c r="H54">
        <v>4</v>
      </c>
    </row>
    <row r="55" spans="1:8">
      <c r="A55" s="270" t="s">
        <v>348</v>
      </c>
      <c r="G55">
        <v>1</v>
      </c>
      <c r="H55">
        <v>1</v>
      </c>
    </row>
    <row r="56" spans="1:8">
      <c r="A56" s="309" t="s">
        <v>348</v>
      </c>
      <c r="G56">
        <v>1</v>
      </c>
      <c r="H56">
        <v>1</v>
      </c>
    </row>
    <row r="57" spans="1:8">
      <c r="A57" s="270" t="s">
        <v>555</v>
      </c>
      <c r="G57">
        <v>2</v>
      </c>
      <c r="H57">
        <v>2</v>
      </c>
    </row>
    <row r="58" spans="1:8">
      <c r="A58" s="309" t="s">
        <v>1552</v>
      </c>
      <c r="G58">
        <v>2</v>
      </c>
      <c r="H58">
        <v>2</v>
      </c>
    </row>
    <row r="59" spans="1:8">
      <c r="A59" s="270" t="s">
        <v>1711</v>
      </c>
      <c r="E59">
        <v>1</v>
      </c>
      <c r="H59">
        <v>1</v>
      </c>
    </row>
    <row r="60" spans="1:8">
      <c r="A60" s="309" t="s">
        <v>1316</v>
      </c>
      <c r="E60">
        <v>1</v>
      </c>
      <c r="H60">
        <v>1</v>
      </c>
    </row>
    <row r="61" spans="1:8">
      <c r="A61" s="270" t="s">
        <v>1132</v>
      </c>
      <c r="G61">
        <v>1</v>
      </c>
      <c r="H61">
        <v>1</v>
      </c>
    </row>
    <row r="62" spans="1:8">
      <c r="A62" s="309" t="s">
        <v>1341</v>
      </c>
      <c r="G62">
        <v>1</v>
      </c>
      <c r="H62">
        <v>1</v>
      </c>
    </row>
    <row r="63" spans="1:8">
      <c r="A63" s="270" t="s">
        <v>1721</v>
      </c>
      <c r="B63">
        <v>1</v>
      </c>
      <c r="H63">
        <v>1</v>
      </c>
    </row>
    <row r="64" spans="1:8">
      <c r="A64" s="309" t="s">
        <v>1722</v>
      </c>
      <c r="B64">
        <v>1</v>
      </c>
      <c r="H64">
        <v>1</v>
      </c>
    </row>
    <row r="65" spans="1:8">
      <c r="A65" s="270" t="s">
        <v>1519</v>
      </c>
      <c r="B65">
        <v>11</v>
      </c>
      <c r="H65">
        <v>11</v>
      </c>
    </row>
    <row r="66" spans="1:8">
      <c r="A66" s="309" t="s">
        <v>1520</v>
      </c>
      <c r="B66">
        <v>11</v>
      </c>
      <c r="H66">
        <v>11</v>
      </c>
    </row>
    <row r="67" spans="1:8">
      <c r="A67" s="270" t="s">
        <v>391</v>
      </c>
      <c r="B67">
        <v>2</v>
      </c>
      <c r="H67">
        <v>2</v>
      </c>
    </row>
    <row r="68" spans="1:8">
      <c r="A68" s="309" t="s">
        <v>1508</v>
      </c>
      <c r="B68">
        <v>2</v>
      </c>
      <c r="H68">
        <v>2</v>
      </c>
    </row>
    <row r="69" spans="1:8">
      <c r="A69" s="270" t="s">
        <v>1860</v>
      </c>
      <c r="F69">
        <v>1</v>
      </c>
      <c r="H69">
        <v>1</v>
      </c>
    </row>
    <row r="70" spans="1:8">
      <c r="A70" s="309" t="s">
        <v>1861</v>
      </c>
      <c r="F70">
        <v>1</v>
      </c>
      <c r="H70">
        <v>1</v>
      </c>
    </row>
    <row r="71" spans="1:8">
      <c r="A71" s="270" t="s">
        <v>1793</v>
      </c>
      <c r="B71">
        <v>1</v>
      </c>
      <c r="H71">
        <v>1</v>
      </c>
    </row>
    <row r="72" spans="1:8">
      <c r="A72" s="309" t="s">
        <v>1794</v>
      </c>
      <c r="B72">
        <v>1</v>
      </c>
      <c r="H72">
        <v>1</v>
      </c>
    </row>
    <row r="73" spans="1:8">
      <c r="A73" s="270" t="s">
        <v>731</v>
      </c>
      <c r="B73">
        <v>5</v>
      </c>
      <c r="H73">
        <v>5</v>
      </c>
    </row>
    <row r="74" spans="1:8">
      <c r="A74" s="309" t="s">
        <v>1678</v>
      </c>
      <c r="B74">
        <v>5</v>
      </c>
      <c r="H74">
        <v>5</v>
      </c>
    </row>
    <row r="75" spans="1:8">
      <c r="A75" s="270" t="s">
        <v>1835</v>
      </c>
      <c r="G75">
        <v>1</v>
      </c>
      <c r="H75">
        <v>1</v>
      </c>
    </row>
    <row r="76" spans="1:8">
      <c r="A76" s="309" t="s">
        <v>1836</v>
      </c>
      <c r="G76">
        <v>1</v>
      </c>
      <c r="H76">
        <v>1</v>
      </c>
    </row>
    <row r="77" spans="1:8">
      <c r="A77" s="270" t="s">
        <v>1759</v>
      </c>
      <c r="B77">
        <v>1</v>
      </c>
      <c r="H77">
        <v>1</v>
      </c>
    </row>
    <row r="78" spans="1:8">
      <c r="A78" s="309" t="s">
        <v>1760</v>
      </c>
      <c r="B78">
        <v>1</v>
      </c>
      <c r="H78">
        <v>1</v>
      </c>
    </row>
    <row r="79" spans="1:8">
      <c r="A79" s="270" t="s">
        <v>1824</v>
      </c>
      <c r="B79">
        <v>1</v>
      </c>
      <c r="H79">
        <v>1</v>
      </c>
    </row>
    <row r="80" spans="1:8">
      <c r="A80" s="309" t="s">
        <v>1316</v>
      </c>
      <c r="B80">
        <v>1</v>
      </c>
      <c r="H80">
        <v>1</v>
      </c>
    </row>
    <row r="81" spans="1:8">
      <c r="A81" s="270" t="s">
        <v>1571</v>
      </c>
      <c r="B81">
        <v>1</v>
      </c>
      <c r="H81">
        <v>1</v>
      </c>
    </row>
    <row r="82" spans="1:8">
      <c r="A82" s="309" t="s">
        <v>1572</v>
      </c>
      <c r="B82">
        <v>1</v>
      </c>
      <c r="H82">
        <v>1</v>
      </c>
    </row>
    <row r="83" spans="1:8">
      <c r="A83" s="270" t="s">
        <v>1844</v>
      </c>
      <c r="F83">
        <v>1</v>
      </c>
      <c r="H83">
        <v>1</v>
      </c>
    </row>
    <row r="84" spans="1:8">
      <c r="A84" s="309" t="s">
        <v>1845</v>
      </c>
      <c r="F84">
        <v>1</v>
      </c>
      <c r="H84">
        <v>1</v>
      </c>
    </row>
    <row r="85" spans="1:8">
      <c r="A85" s="270" t="s">
        <v>1579</v>
      </c>
      <c r="B85">
        <v>5</v>
      </c>
      <c r="H85">
        <v>5</v>
      </c>
    </row>
    <row r="86" spans="1:8">
      <c r="A86" s="309" t="s">
        <v>1580</v>
      </c>
      <c r="B86">
        <v>5</v>
      </c>
      <c r="H86">
        <v>5</v>
      </c>
    </row>
    <row r="87" spans="1:8">
      <c r="A87" s="270" t="s">
        <v>1889</v>
      </c>
      <c r="B87">
        <v>48</v>
      </c>
      <c r="C87">
        <v>6</v>
      </c>
      <c r="D87">
        <v>47</v>
      </c>
      <c r="E87">
        <v>5</v>
      </c>
      <c r="F87">
        <v>2</v>
      </c>
      <c r="G87">
        <v>12</v>
      </c>
      <c r="H87">
        <v>120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4B273E6C75BD468EC7476EEEA66921" ma:contentTypeVersion="84" ma:contentTypeDescription="Create a new document." ma:contentTypeScope="" ma:versionID="4a9f12a7541e5a67c7f6376daa198bc6">
  <xsd:schema xmlns:xsd="http://www.w3.org/2001/XMLSchema" xmlns:xs="http://www.w3.org/2001/XMLSchema" xmlns:p="http://schemas.microsoft.com/office/2006/metadata/properties" xmlns:ns2="a83972fe-2d0f-4594-a436-3a3ccf7c539f" xmlns:ns3="03a5a985-37b5-459e-97e0-290a713a0df0" targetNamespace="http://schemas.microsoft.com/office/2006/metadata/properties" ma:root="true" ma:fieldsID="580b137adc4619ed0bdebb65d6d7c272" ns2:_="" ns3:_="">
    <xsd:import namespace="a83972fe-2d0f-4594-a436-3a3ccf7c539f"/>
    <xsd:import namespace="03a5a985-37b5-459e-97e0-290a713a0df0"/>
    <xsd:element name="properties">
      <xsd:complexType>
        <xsd:sequence>
          <xsd:element name="documentManagement">
            <xsd:complexType>
              <xsd:all>
                <xsd:element ref="ns2:Directorate" minOccurs="0"/>
                <xsd:element ref="ns2:ProjectManager" minOccurs="0"/>
                <xsd:element ref="ns2:Purpose" minOccurs="0"/>
                <xsd:element ref="ns2:DueDate" minOccurs="0"/>
                <xsd:element ref="ns2:COCHSignatureRequired" minOccurs="0"/>
                <xsd:element ref="ns2:PostedOnInternet" minOccurs="0"/>
                <xsd:element ref="ns3:CPSCForm120ApprovalOutcome" minOccurs="0"/>
                <xsd:element ref="ns3:CPSCForm122ApprovalOutcome" minOccurs="0"/>
                <xsd:element ref="ns3:CPSCForm107FeedbackOutcome" minOccurs="0"/>
                <xsd:element ref="ns3:CPSCForm107ApprovalOutcome" minOccurs="0"/>
                <xsd:element ref="ns3:CPSCForm100FeedbackOutcome" minOccurs="0"/>
                <xsd:element ref="ns3:ApprovalOutcome" minOccurs="0"/>
                <xsd:element ref="ns3:FeedbackOutcome" minOccurs="0"/>
                <xsd:element ref="ns3:AlertDirectivesManagerStatus" minOccurs="0"/>
                <xsd:element ref="ns3:ProjectManagerCheckStatus" minOccurs="0"/>
                <xsd:element ref="ns2:PreviousID" minOccurs="0"/>
                <xsd:element ref="ns2:MediaServiceMetadata" minOccurs="0"/>
                <xsd:element ref="ns2:MediaServiceFastMetadata" minOccurs="0"/>
                <xsd:element ref="ns3:FlowApplica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972fe-2d0f-4594-a436-3a3ccf7c539f" elementFormDefault="qualified">
    <xsd:import namespace="http://schemas.microsoft.com/office/2006/documentManagement/types"/>
    <xsd:import namespace="http://schemas.microsoft.com/office/infopath/2007/PartnerControls"/>
    <xsd:element name="Directorate" ma:index="2" nillable="true" ma:displayName="Directorate" ma:default="Select Directorate" ma:description="Originating Office" ma:format="Dropdown" ma:internalName="Directorate" ma:readOnly="false">
      <xsd:simpleType>
        <xsd:restriction base="dms:Choice">
          <xsd:enumeration value="Select Directorate"/>
          <xsd:enumeration value="Communications – OCM"/>
          <xsd:enumeration value="Compliance &amp; Field Operations – EXC"/>
          <xsd:enumeration value="Consumer Ombudsman"/>
          <xsd:enumeration value="Economics – EC"/>
          <xsd:enumeration value="EEO, Diversity &amp; Inclusion – EEO"/>
          <xsd:enumeration value="Engineering Sciences – ES"/>
          <xsd:enumeration value="Epidemiology – EP"/>
          <xsd:enumeration value="Executive Director – OEX"/>
          <xsd:enumeration value="Facilities Services – EXFS"/>
          <xsd:enumeration value="Financial Mgmt – EXFM"/>
          <xsd:enumeration value="General Counsel – OGC"/>
          <xsd:enumeration value="Hazard ID and Reduction – EXHR"/>
          <xsd:enumeration value="Health Sciences – HS"/>
          <xsd:enumeration value="Human Resources – EXRM"/>
          <xsd:enumeration value="Import Surveillance – EXIS"/>
          <xsd:enumeration value="Information Technology – EXIT"/>
          <xsd:enumeration value="Inspector General – OIG"/>
          <xsd:enumeration value="International Programs – EXIP"/>
          <xsd:enumeration value="Laboratory Sciences – LS"/>
          <xsd:enumeration value="Legislative Affairs – OLA"/>
          <xsd:enumeration value="Secretary – OS"/>
          <xsd:enumeration value="Small Business Ombudsman – SBO"/>
        </xsd:restriction>
      </xsd:simpleType>
    </xsd:element>
    <xsd:element name="ProjectManager" ma:index="3" nillable="true" ma:displayName="Project Manager" ma:description="Person wanting the document cleared" ma:list="UserInfo" ma:SearchPeopleOnly="false" ma:SharePointGroup="0" ma:internalName="Projec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rpose" ma:index="4" nillable="true" ma:displayName="Purpose" ma:description="The intended audience/purpose" ma:internalName="Purpose" ma:readOnly="false">
      <xsd:simpleType>
        <xsd:restriction base="dms:Note">
          <xsd:maxLength value="255"/>
        </xsd:restriction>
      </xsd:simpleType>
    </xsd:element>
    <xsd:element name="DueDate" ma:index="5" nillable="true" ma:displayName="Due Date" ma:format="DateOnly" ma:internalName="DueDate" ma:readOnly="false">
      <xsd:simpleType>
        <xsd:restriction base="dms:DateTime"/>
      </xsd:simpleType>
    </xsd:element>
    <xsd:element name="COCHSignatureRequired" ma:index="6" nillable="true" ma:displayName="Commissioner/Chairman Signature Required" ma:default="No" ma:description="For directives only" ma:format="RadioButtons" ma:internalName="COCHSignatureRequired" ma:readOnly="false">
      <xsd:simpleType>
        <xsd:restriction base="dms:Choice">
          <xsd:enumeration value="No"/>
          <xsd:enumeration value="Yes"/>
        </xsd:restriction>
      </xsd:simpleType>
    </xsd:element>
    <xsd:element name="PostedOnInternet" ma:index="7" nillable="true" ma:displayName="Posted On Internet" ma:default="No" ma:description="Is the document intended to be posted on one of CPSC's public web sites?" ma:format="Dropdown" ma:internalName="PostedOnInternet" ma:readOnly="false">
      <xsd:simpleType>
        <xsd:restriction base="dms:Choice">
          <xsd:enumeration value="Yes"/>
          <xsd:enumeration value="No"/>
        </xsd:restriction>
      </xsd:simpleType>
    </xsd:element>
    <xsd:element name="PreviousID" ma:index="21" nillable="true" ma:displayName="Previous ID" ma:decimals="0" ma:hidden="true" ma:internalName="PreviousID" ma:readOnly="false" ma:percentage="FALSE">
      <xsd:simpleType>
        <xsd:restriction base="dms:Number"/>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a1d931de-ee36-4d41-a9cf-aa0650e9c154"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a5a985-37b5-459e-97e0-290a713a0df0" elementFormDefault="qualified">
    <xsd:import namespace="http://schemas.microsoft.com/office/2006/documentManagement/types"/>
    <xsd:import namespace="http://schemas.microsoft.com/office/infopath/2007/PartnerControls"/>
    <xsd:element name="CPSCForm120ApprovalOutcome" ma:index="8" nillable="true" ma:displayName="1. Agency Clearance (CPSC Form 120)" ma:default="Not Started" ma:description="Routes a document for Agency Clearance (CPSC Form 120) approval. Approvers can approve or reject the document, reassign the approval task, or request changes to the document." ma:format="Dropdown" ma:internalName="CPSCForm120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22ApprovalOutcome" ma:index="9" nillable="true" ma:displayName="2. EXHR AED Review (CPSC Form 122)" ma:default="Not Started" ma:description="Routes a document for approval. Approvers can approve or reject the document, reassign the approval task, or request changes to the document." ma:format="Dropdown" ma:internalName="CPSCForm122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7FeedbackOutcome" ma:index="10" nillable="true" ma:displayName="3. Directives Staff Review (CPSC Form 107)" ma:default="Not Started" ma:description="Routes a directive for review by the “affected organizations” (see Directive 0661.1) you specify. After all comments are reconciled, you will need to start &lt;4. Workflow: Directives Approval (CPSC Form 107)&gt;." ma:format="Dropdown" ma:internalName="CPSCForm107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7ApprovalOutcome" ma:index="11" nillable="true" ma:displayName="4. Directives Approval (CPSC Form 107)" ma:default="Not Started" ma:description="Routes a directive for review by the Executive Director and General Counsel. Initiate this workflow only after &lt;3. Workflow: Directives Staff Review (CPSC Form 107)&gt; is complete and comments are addressed." ma:format="Dropdown" ma:internalName="CPSCForm107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CPSCForm100FeedbackOutcome" ma:index="12" nillable="true" ma:displayName="5. Directives Staff Review (CPSC Form 100)" ma:default="Not Started" ma:description="Routes a document for review. Reviewers can provide feedback, which is compiled and sent to the document owner when the workflow has completed." ma:format="Dropdown" ma:internalName="CPSCForm100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ApprovalOutcome" ma:index="13" nillable="true" ma:displayName="Approval Outcome" ma:default="Not Started" ma:description="DO NOT DELETE.  This field is to be used for tracking Approval Outcome with current CPSC Flow Management application" ma:format="Dropdown" ma:internalName="Approval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FeedbackOutcome" ma:index="14" nillable="true" ma:displayName="Feedback Outcome" ma:default="Not Started" ma:description="DO NOT DELETE.  This field is to be used for tracking Feedback Outcome with current CPSC Flow Management application" ma:format="Dropdown" ma:internalName="FeedbackOutcome"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hange Completed"/>
          <xsd:enumeration value="Cancelled"/>
          <xsd:enumeration value="Deferred"/>
          <xsd:enumeration value="Waiting on someone else"/>
          <xsd:enumeration value="Rejected with Change Request"/>
        </xsd:restriction>
      </xsd:simpleType>
    </xsd:element>
    <xsd:element name="AlertDirectivesManagerStatus" ma:index="15" nillable="true" ma:displayName="Alert Directives Manager (Status)" ma:default="Not Started" ma:description="Use this field to track Alert Directives Manager Flow Status." ma:format="Dropdown" ma:hidden="true" ma:internalName="AlertDirectivesManagerStatus"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restriction>
      </xsd:simpleType>
    </xsd:element>
    <xsd:element name="ProjectManagerCheckStatus" ma:index="16" nillable="true" ma:displayName="Project Manager Check (Status)" ma:default="Not Started" ma:description="Use this field to track Project Manager Check Status." ma:format="Dropdown" ma:hidden="true" ma:internalName="ProjectManagerCheckStatus" ma:readOnly="false">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restriction>
      </xsd:simpleType>
    </xsd:element>
    <xsd:element name="FlowApplication" ma:index="26" nillable="true" ma:displayName="Flow Application" ma:default="Not Started" ma:description="DO NOT DELETE.  This field is to be used track Approval and Collect Feedback flows with current CPSC Flow Management application" ma:format="Dropdown" ma:hidden="true" ma:internalName="FlowApplication">
      <xsd:simpleType>
        <xsd:restriction base="dms:Choice">
          <xsd:enumeration value="Not Started"/>
          <xsd:enumeration value="Pending"/>
          <xsd:enumeration value="In Review"/>
          <xsd:enumeration value="In Progress"/>
          <xsd:enumeration value="Approved"/>
          <xsd:enumeration value="Rejected"/>
          <xsd:enumeration value="Completed"/>
          <xsd:enumeration value="Change Requested"/>
          <xsd:enumeration value="Cancelled"/>
          <xsd:enumeration value="Deferred"/>
          <xsd:enumeration value="Waiting on someone else"/>
          <xsd:enumeration value="Rejected with Change Request"/>
        </xsd:restriction>
      </xsd:simpleType>
    </xsd:element>
    <xsd:element name="TaxCatchAll" ma:index="29" nillable="true" ma:displayName="Taxonomy Catch All Column" ma:hidden="true" ma:list="{854e5a9a-5cb1-4b76-b24a-b0a94fdaace8}" ma:internalName="TaxCatchAll" ma:showField="CatchAllData" ma:web="03a5a985-37b5-459e-97e0-290a713a0df0">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Projec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3a5a985-37b5-459e-97e0-290a713a0df0" xsi:nil="true"/>
    <lcf76f155ced4ddcb4097134ff3c332f xmlns="a83972fe-2d0f-4594-a436-3a3ccf7c539f">
      <Terms xmlns="http://schemas.microsoft.com/office/infopath/2007/PartnerControls"/>
    </lcf76f155ced4ddcb4097134ff3c332f>
    <FeedbackOutcome xmlns="03a5a985-37b5-459e-97e0-290a713a0df0">Not Started</FeedbackOutcome>
    <Purpose xmlns="a83972fe-2d0f-4594-a436-3a3ccf7c539f" xsi:nil="true"/>
    <PreviousID xmlns="a83972fe-2d0f-4594-a436-3a3ccf7c539f" xsi:nil="true"/>
    <CPSCForm100FeedbackOutcome xmlns="03a5a985-37b5-459e-97e0-290a713a0df0">Not Started</CPSCForm100FeedbackOutcome>
    <FlowApplication xmlns="03a5a985-37b5-459e-97e0-290a713a0df0">Not Started</FlowApplication>
    <COCHSignatureRequired xmlns="a83972fe-2d0f-4594-a436-3a3ccf7c539f">No</COCHSignatureRequired>
    <PostedOnInternet xmlns="a83972fe-2d0f-4594-a436-3a3ccf7c539f">No</PostedOnInternet>
    <DueDate xmlns="a83972fe-2d0f-4594-a436-3a3ccf7c539f">2023-08-02T04:00:00+00:00</DueDate>
    <AlertDirectivesManagerStatus xmlns="03a5a985-37b5-459e-97e0-290a713a0df0">Not Started</AlertDirectivesManagerStatus>
    <ApprovalOutcome xmlns="03a5a985-37b5-459e-97e0-290a713a0df0">Not Started</ApprovalOutcome>
    <CPSCForm120ApprovalOutcome xmlns="03a5a985-37b5-459e-97e0-290a713a0df0">Not Started</CPSCForm120ApprovalOutcome>
    <Directorate xmlns="a83972fe-2d0f-4594-a436-3a3ccf7c539f">Economics – EC</Directorate>
    <CPSCForm122ApprovalOutcome xmlns="03a5a985-37b5-459e-97e0-290a713a0df0">Approved</CPSCForm122ApprovalOutcome>
    <CPSCForm107FeedbackOutcome xmlns="03a5a985-37b5-459e-97e0-290a713a0df0">Not Started</CPSCForm107FeedbackOutcome>
    <ProjectManager xmlns="a83972fe-2d0f-4594-a436-3a3ccf7c539f">
      <UserInfo>
        <DisplayName>Gillham, Cynthia</DisplayName>
        <AccountId>455</AccountId>
        <AccountType/>
      </UserInfo>
    </ProjectManager>
    <CPSCForm107ApprovalOutcome xmlns="03a5a985-37b5-459e-97e0-290a713a0df0">Not Started</CPSCForm107ApprovalOutcome>
    <ProjectManagerCheckStatus xmlns="03a5a985-37b5-459e-97e0-290a713a0df0">Not Started</ProjectManagerCheckStatus>
  </documentManagement>
</p:properties>
</file>

<file path=customXml/itemProps1.xml><?xml version="1.0" encoding="utf-8"?>
<ds:datastoreItem xmlns:ds="http://schemas.openxmlformats.org/officeDocument/2006/customXml" ds:itemID="{2CDCD04A-8FF4-4AD6-8191-21E21B0971C3}">
  <ds:schemaRefs>
    <ds:schemaRef ds:uri="http://schemas.microsoft.com/sharepoint/v3/contenttype/forms"/>
  </ds:schemaRefs>
</ds:datastoreItem>
</file>

<file path=customXml/itemProps2.xml><?xml version="1.0" encoding="utf-8"?>
<ds:datastoreItem xmlns:ds="http://schemas.openxmlformats.org/officeDocument/2006/customXml" ds:itemID="{308806E3-CCCC-408F-8FDB-5C0EC661D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972fe-2d0f-4594-a436-3a3ccf7c539f"/>
    <ds:schemaRef ds:uri="03a5a985-37b5-459e-97e0-290a713a0d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204A9C-E000-493D-8F56-7039384A0E37}">
  <ds:schemaRefs>
    <ds:schemaRef ds:uri="http://schemas.microsoft.com/office/2006/documentManagement/types"/>
    <ds:schemaRef ds:uri="http://purl.org/dc/elements/1.1/"/>
    <ds:schemaRef ds:uri="http://purl.org/dc/dcmitype/"/>
    <ds:schemaRef ds:uri="http://purl.org/dc/terms/"/>
    <ds:schemaRef ds:uri="http://www.w3.org/XML/1998/namespace"/>
    <ds:schemaRef ds:uri="http://schemas.openxmlformats.org/package/2006/metadata/core-properties"/>
    <ds:schemaRef ds:uri="03a5a985-37b5-459e-97e0-290a713a0df0"/>
    <ds:schemaRef ds:uri="a83972fe-2d0f-4594-a436-3a3ccf7c539f"/>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Home</vt:lpstr>
      <vt:lpstr>SOW</vt:lpstr>
      <vt:lpstr>Retailer List</vt:lpstr>
      <vt:lpstr>Analysis Database</vt:lpstr>
      <vt:lpstr>Instore - Product Database</vt:lpstr>
      <vt:lpstr>Online - Product Database</vt:lpstr>
      <vt:lpstr>Select Markets (BOPIS) Database</vt:lpstr>
      <vt:lpstr>Supplier Database</vt:lpstr>
      <vt:lpstr>Pivot3 Suppliers</vt:lpstr>
      <vt:lpstr>Product Substitutes Database</vt:lpstr>
      <vt:lpstr>Trade Interview Deliverable</vt:lpstr>
      <vt:lpstr>Read Me</vt:lpstr>
      <vt:lpstr>Definitions</vt:lpstr>
      <vt:lpstr>Warning Placement Diagram</vt:lpstr>
      <vt:lpstr>AllProds-Updated 062023</vt:lpstr>
      <vt:lpstr>AllProds-PIVOT</vt:lpstr>
      <vt:lpstr>Supplemental Cities</vt:lpstr>
      <vt:lpstr>Pivot2 BRAND SHARES &amp; BITTERANT</vt:lpstr>
      <vt:lpstr>All - Products</vt:lpstr>
      <vt:lpstr>PIVOTS</vt:lpstr>
      <vt:lpstr>'Analysis Database'!Print_Area</vt:lpstr>
    </vt:vector>
  </TitlesOfParts>
  <Manager>jim.daly@Euromonitorintl.com</Manager>
  <Company>Euromonitor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Aerosol Duster Market Database</dc:title>
  <dc:subject/>
  <dc:creator>Euromonitor International</dc:creator>
  <cp:keywords>difluoroethane;DFE;HFC-152a;canned air;air duster;computer duster</cp:keywords>
  <dc:description>© Euromonitor International 2011. All rights reserved.</dc:description>
  <cp:lastModifiedBy>Gillham, Cynthia</cp:lastModifiedBy>
  <cp:revision/>
  <dcterms:created xsi:type="dcterms:W3CDTF">2006-12-22T20:01:00Z</dcterms:created>
  <dcterms:modified xsi:type="dcterms:W3CDTF">2024-02-07T15:59:15Z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0x0101006A4B273E6C75BD468EC7476EEEA66921</vt:lpwstr>
  </property>
  <property fmtid="{D5CDD505-2E9C-101B-9397-08002B2CF9AE}" pid="3" name="MediaServiceImageTags">
    <vt:lpwstr/>
  </property>
</Properties>
</file>